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Документация столовой\Утвержденные меню\"/>
    </mc:Choice>
  </mc:AlternateContent>
  <xr:revisionPtr revIDLastSave="0" documentId="13_ncr:1_{1574CC4E-2C20-45D7-8985-4F6E8916209C}" xr6:coauthVersionLast="45" xr6:coauthVersionMax="45" xr10:uidLastSave="{00000000-0000-0000-0000-000000000000}"/>
  <bookViews>
    <workbookView xWindow="-120" yWindow="-120" windowWidth="21840" windowHeight="1302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G45" i="1"/>
  <c r="I45" i="1"/>
  <c r="K45" i="1"/>
  <c r="E26" i="1"/>
  <c r="G26" i="1"/>
  <c r="I26" i="1"/>
  <c r="K26" i="1"/>
  <c r="N40" i="2" l="1"/>
  <c r="M40" i="2"/>
  <c r="N39" i="2"/>
  <c r="N38" i="2"/>
  <c r="M38" i="2"/>
  <c r="N37" i="2"/>
  <c r="M37" i="2"/>
  <c r="O36" i="2"/>
  <c r="N36" i="2"/>
  <c r="M36" i="2"/>
  <c r="P35" i="2"/>
  <c r="N35" i="2"/>
  <c r="O35" i="2" s="1"/>
  <c r="M35" i="2"/>
  <c r="P34" i="2"/>
  <c r="O34" i="2"/>
  <c r="N34" i="2"/>
  <c r="M34" i="2"/>
  <c r="O33" i="2"/>
  <c r="N33" i="2"/>
  <c r="P33" i="2" s="1"/>
  <c r="M33" i="2"/>
  <c r="N32" i="2"/>
  <c r="P32" i="2" s="1"/>
  <c r="M32" i="2"/>
  <c r="P31" i="2"/>
  <c r="O31" i="2"/>
  <c r="N31" i="2"/>
  <c r="M31" i="2"/>
  <c r="O30" i="2"/>
  <c r="N30" i="2"/>
  <c r="P30" i="2" s="1"/>
  <c r="M30" i="2"/>
  <c r="N29" i="2"/>
  <c r="P29" i="2" s="1"/>
  <c r="M29" i="2"/>
  <c r="P28" i="2"/>
  <c r="O28" i="2"/>
  <c r="N28" i="2"/>
  <c r="M28" i="2"/>
  <c r="O27" i="2"/>
  <c r="N27" i="2"/>
  <c r="P27" i="2" s="1"/>
  <c r="M27" i="2"/>
  <c r="N26" i="2"/>
  <c r="P26" i="2" s="1"/>
  <c r="M26" i="2"/>
  <c r="P25" i="2"/>
  <c r="O25" i="2"/>
  <c r="N25" i="2"/>
  <c r="M25" i="2"/>
  <c r="O24" i="2"/>
  <c r="N24" i="2"/>
  <c r="P24" i="2" s="1"/>
  <c r="M24" i="2"/>
  <c r="N23" i="2"/>
  <c r="P23" i="2" s="1"/>
  <c r="M23" i="2"/>
  <c r="P22" i="2"/>
  <c r="O22" i="2"/>
  <c r="N22" i="2"/>
  <c r="M22" i="2"/>
  <c r="O21" i="2"/>
  <c r="N21" i="2"/>
  <c r="P21" i="2" s="1"/>
  <c r="M21" i="2"/>
  <c r="N20" i="2"/>
  <c r="P20" i="2" s="1"/>
  <c r="M20" i="2"/>
  <c r="P19" i="2"/>
  <c r="O19" i="2"/>
  <c r="N19" i="2"/>
  <c r="M19" i="2"/>
  <c r="O18" i="2"/>
  <c r="N18" i="2"/>
  <c r="P18" i="2" s="1"/>
  <c r="M18" i="2"/>
  <c r="N17" i="2"/>
  <c r="P17" i="2" s="1"/>
  <c r="M17" i="2"/>
  <c r="P16" i="2"/>
  <c r="O16" i="2"/>
  <c r="N16" i="2"/>
  <c r="M16" i="2"/>
  <c r="O15" i="2"/>
  <c r="N15" i="2"/>
  <c r="P15" i="2" s="1"/>
  <c r="M15" i="2"/>
  <c r="N14" i="2"/>
  <c r="P14" i="2" s="1"/>
  <c r="M14" i="2"/>
  <c r="P13" i="2"/>
  <c r="O13" i="2"/>
  <c r="N13" i="2"/>
  <c r="M13" i="2"/>
  <c r="O12" i="2"/>
  <c r="N12" i="2"/>
  <c r="P12" i="2" s="1"/>
  <c r="M12" i="2"/>
  <c r="N11" i="2"/>
  <c r="P11" i="2" s="1"/>
  <c r="M11" i="2"/>
  <c r="P10" i="2"/>
  <c r="O10" i="2"/>
  <c r="N10" i="2"/>
  <c r="M10" i="2"/>
  <c r="O9" i="2"/>
  <c r="N9" i="2"/>
  <c r="P9" i="2" s="1"/>
  <c r="M9" i="2"/>
  <c r="N8" i="2"/>
  <c r="P8" i="2" s="1"/>
  <c r="M8" i="2"/>
  <c r="P7" i="2"/>
  <c r="O7" i="2"/>
  <c r="N7" i="2"/>
  <c r="M7" i="2"/>
  <c r="O6" i="2"/>
  <c r="N6" i="2"/>
  <c r="P6" i="2" s="1"/>
  <c r="M6" i="2"/>
  <c r="L209" i="1"/>
  <c r="K209" i="1"/>
  <c r="J209" i="1"/>
  <c r="I209" i="1"/>
  <c r="H209" i="1"/>
  <c r="G209" i="1"/>
  <c r="F209" i="1"/>
  <c r="E209" i="1"/>
  <c r="D200" i="1"/>
  <c r="C200" i="1"/>
  <c r="K197" i="1"/>
  <c r="K200" i="1" s="1"/>
  <c r="I197" i="1"/>
  <c r="I200" i="1" s="1"/>
  <c r="G197" i="1"/>
  <c r="G200" i="1" s="1"/>
  <c r="E197" i="1"/>
  <c r="E200" i="1" s="1"/>
  <c r="L196" i="1"/>
  <c r="L200" i="1" s="1"/>
  <c r="J196" i="1"/>
  <c r="J200" i="1" s="1"/>
  <c r="H196" i="1"/>
  <c r="H200" i="1" s="1"/>
  <c r="F196" i="1"/>
  <c r="F200" i="1" s="1"/>
  <c r="L189" i="1"/>
  <c r="J189" i="1"/>
  <c r="H189" i="1"/>
  <c r="I189" i="1"/>
  <c r="D180" i="1"/>
  <c r="C180" i="1"/>
  <c r="K178" i="1"/>
  <c r="K180" i="1" s="1"/>
  <c r="I178" i="1"/>
  <c r="I180" i="1" s="1"/>
  <c r="G178" i="1"/>
  <c r="G180" i="1" s="1"/>
  <c r="E178" i="1"/>
  <c r="E180" i="1" s="1"/>
  <c r="L177" i="1"/>
  <c r="J177" i="1"/>
  <c r="H177" i="1"/>
  <c r="F177" i="1"/>
  <c r="L175" i="1"/>
  <c r="J175" i="1"/>
  <c r="H175" i="1"/>
  <c r="F175" i="1"/>
  <c r="L170" i="1"/>
  <c r="J170" i="1"/>
  <c r="H170" i="1"/>
  <c r="F170" i="1"/>
  <c r="D170" i="1"/>
  <c r="C170" i="1"/>
  <c r="K161" i="1"/>
  <c r="I161" i="1"/>
  <c r="G161" i="1"/>
  <c r="E161" i="1"/>
  <c r="D159" i="1"/>
  <c r="C159" i="1"/>
  <c r="K157" i="1"/>
  <c r="I157" i="1"/>
  <c r="G157" i="1"/>
  <c r="E157" i="1"/>
  <c r="L156" i="1"/>
  <c r="J156" i="1"/>
  <c r="H156" i="1"/>
  <c r="F156" i="1"/>
  <c r="L154" i="1"/>
  <c r="J154" i="1"/>
  <c r="H154" i="1"/>
  <c r="F154" i="1"/>
  <c r="K153" i="1"/>
  <c r="I153" i="1"/>
  <c r="G153" i="1"/>
  <c r="G159" i="1" s="1"/>
  <c r="E153" i="1"/>
  <c r="E159" i="1" s="1"/>
  <c r="L148" i="1"/>
  <c r="J148" i="1"/>
  <c r="H148" i="1"/>
  <c r="F148" i="1"/>
  <c r="D148" i="1"/>
  <c r="C148" i="1"/>
  <c r="K139" i="1"/>
  <c r="J139" i="1"/>
  <c r="I139" i="1"/>
  <c r="G139" i="1"/>
  <c r="E139" i="1"/>
  <c r="D139" i="1"/>
  <c r="C139" i="1"/>
  <c r="L137" i="1"/>
  <c r="L139" i="1" s="1"/>
  <c r="H137" i="1"/>
  <c r="H139" i="1" s="1"/>
  <c r="F137" i="1"/>
  <c r="F139" i="1" s="1"/>
  <c r="L129" i="1"/>
  <c r="J129" i="1"/>
  <c r="H129" i="1"/>
  <c r="F129" i="1"/>
  <c r="D129" i="1"/>
  <c r="C129" i="1"/>
  <c r="K121" i="1"/>
  <c r="I121" i="1"/>
  <c r="G121" i="1"/>
  <c r="E121" i="1"/>
  <c r="D121" i="1"/>
  <c r="C121" i="1"/>
  <c r="L117" i="1"/>
  <c r="L121" i="1" s="1"/>
  <c r="J117" i="1"/>
  <c r="J121" i="1" s="1"/>
  <c r="H117" i="1"/>
  <c r="H121" i="1" s="1"/>
  <c r="F117" i="1"/>
  <c r="F121" i="1" s="1"/>
  <c r="L100" i="1"/>
  <c r="J100" i="1"/>
  <c r="H100" i="1"/>
  <c r="F100" i="1"/>
  <c r="D100" i="1"/>
  <c r="C100" i="1"/>
  <c r="K96" i="1"/>
  <c r="I96" i="1"/>
  <c r="G96" i="1"/>
  <c r="E96" i="1"/>
  <c r="K95" i="1"/>
  <c r="I95" i="1"/>
  <c r="G95" i="1"/>
  <c r="E95" i="1"/>
  <c r="L90" i="1"/>
  <c r="J90" i="1"/>
  <c r="H90" i="1"/>
  <c r="F90" i="1"/>
  <c r="D90" i="1"/>
  <c r="C90" i="1"/>
  <c r="K88" i="1"/>
  <c r="I88" i="1"/>
  <c r="G88" i="1"/>
  <c r="E88" i="1"/>
  <c r="K83" i="1"/>
  <c r="I83" i="1"/>
  <c r="G83" i="1"/>
  <c r="E83" i="1"/>
  <c r="L81" i="1"/>
  <c r="J81" i="1"/>
  <c r="H81" i="1"/>
  <c r="F81" i="1"/>
  <c r="D81" i="1"/>
  <c r="C81" i="1"/>
  <c r="K76" i="1"/>
  <c r="K81" i="1" s="1"/>
  <c r="I76" i="1"/>
  <c r="I81" i="1" s="1"/>
  <c r="G76" i="1"/>
  <c r="G81" i="1" s="1"/>
  <c r="E76" i="1"/>
  <c r="E81" i="1" s="1"/>
  <c r="L71" i="1"/>
  <c r="J71" i="1"/>
  <c r="H71" i="1"/>
  <c r="F71" i="1"/>
  <c r="D71" i="1"/>
  <c r="C71" i="1"/>
  <c r="K71" i="1"/>
  <c r="I71" i="1"/>
  <c r="G71" i="1"/>
  <c r="E71" i="1"/>
  <c r="L62" i="1"/>
  <c r="J62" i="1"/>
  <c r="H62" i="1"/>
  <c r="F62" i="1"/>
  <c r="D62" i="1"/>
  <c r="C62" i="1"/>
  <c r="K57" i="1"/>
  <c r="K62" i="1" s="1"/>
  <c r="I57" i="1"/>
  <c r="I62" i="1" s="1"/>
  <c r="G57" i="1"/>
  <c r="G62" i="1" s="1"/>
  <c r="E57" i="1"/>
  <c r="E62" i="1" s="1"/>
  <c r="L52" i="1"/>
  <c r="J52" i="1"/>
  <c r="H52" i="1"/>
  <c r="F52" i="1"/>
  <c r="D52" i="1"/>
  <c r="C52" i="1"/>
  <c r="K52" i="1"/>
  <c r="I52" i="1"/>
  <c r="G52" i="1"/>
  <c r="E52" i="1"/>
  <c r="D43" i="1"/>
  <c r="C43" i="1"/>
  <c r="K41" i="1"/>
  <c r="I41" i="1"/>
  <c r="G41" i="1"/>
  <c r="E41" i="1"/>
  <c r="L40" i="1"/>
  <c r="J40" i="1"/>
  <c r="H40" i="1"/>
  <c r="F40" i="1"/>
  <c r="L38" i="1"/>
  <c r="J38" i="1"/>
  <c r="H38" i="1"/>
  <c r="F38" i="1"/>
  <c r="K37" i="1"/>
  <c r="I37" i="1"/>
  <c r="G37" i="1"/>
  <c r="G43" i="1" s="1"/>
  <c r="E37" i="1"/>
  <c r="E43" i="1" s="1"/>
  <c r="H32" i="1"/>
  <c r="F32" i="1"/>
  <c r="D32" i="1"/>
  <c r="C32" i="1"/>
  <c r="J32" i="1"/>
  <c r="L32" i="1"/>
  <c r="K32" i="1"/>
  <c r="I32" i="1"/>
  <c r="G32" i="1"/>
  <c r="E32" i="1"/>
  <c r="D24" i="1"/>
  <c r="C24" i="1"/>
  <c r="K21" i="1"/>
  <c r="K24" i="1" s="1"/>
  <c r="I21" i="1"/>
  <c r="I24" i="1" s="1"/>
  <c r="G21" i="1"/>
  <c r="G24" i="1" s="1"/>
  <c r="E21" i="1"/>
  <c r="E24" i="1" s="1"/>
  <c r="L20" i="1"/>
  <c r="L18" i="1"/>
  <c r="J18" i="1"/>
  <c r="J24" i="1" s="1"/>
  <c r="H18" i="1"/>
  <c r="H24" i="1" s="1"/>
  <c r="F18" i="1"/>
  <c r="F24" i="1" s="1"/>
  <c r="I159" i="1" l="1"/>
  <c r="K100" i="1"/>
  <c r="K111" i="1" s="1"/>
  <c r="I43" i="1"/>
  <c r="I53" i="1" s="1"/>
  <c r="K43" i="1"/>
  <c r="K53" i="1" s="1"/>
  <c r="L24" i="1"/>
  <c r="L33" i="1" s="1"/>
  <c r="F72" i="1"/>
  <c r="F130" i="1"/>
  <c r="F149" i="1"/>
  <c r="G53" i="1"/>
  <c r="H130" i="1"/>
  <c r="H149" i="1"/>
  <c r="L149" i="1"/>
  <c r="K159" i="1"/>
  <c r="H72" i="1"/>
  <c r="H210" i="1"/>
  <c r="L72" i="1"/>
  <c r="J130" i="1"/>
  <c r="F43" i="1"/>
  <c r="F53" i="1" s="1"/>
  <c r="J43" i="1"/>
  <c r="J53" i="1" s="1"/>
  <c r="F91" i="1"/>
  <c r="K210" i="1"/>
  <c r="J72" i="1"/>
  <c r="J91" i="1"/>
  <c r="I90" i="1"/>
  <c r="I91" i="1" s="1"/>
  <c r="E100" i="1"/>
  <c r="E111" i="1" s="1"/>
  <c r="I129" i="1"/>
  <c r="I130" i="1" s="1"/>
  <c r="I148" i="1"/>
  <c r="I149" i="1" s="1"/>
  <c r="K90" i="1"/>
  <c r="K91" i="1" s="1"/>
  <c r="G100" i="1"/>
  <c r="G111" i="1" s="1"/>
  <c r="K129" i="1"/>
  <c r="K130" i="1" s="1"/>
  <c r="J210" i="1"/>
  <c r="I100" i="1"/>
  <c r="I111" i="1" s="1"/>
  <c r="L210" i="1"/>
  <c r="D215" i="1"/>
  <c r="L130" i="1"/>
  <c r="E210" i="1"/>
  <c r="L43" i="1"/>
  <c r="L53" i="1" s="1"/>
  <c r="L159" i="1"/>
  <c r="L171" i="1" s="1"/>
  <c r="C213" i="1"/>
  <c r="D213" i="1"/>
  <c r="L91" i="1"/>
  <c r="F159" i="1"/>
  <c r="F171" i="1" s="1"/>
  <c r="J159" i="1"/>
  <c r="J171" i="1" s="1"/>
  <c r="E170" i="1"/>
  <c r="E171" i="1" s="1"/>
  <c r="G210" i="1"/>
  <c r="G72" i="1"/>
  <c r="H213" i="1"/>
  <c r="I210" i="1"/>
  <c r="K72" i="1"/>
  <c r="I170" i="1"/>
  <c r="F180" i="1"/>
  <c r="F190" i="1" s="1"/>
  <c r="K170" i="1"/>
  <c r="H180" i="1"/>
  <c r="H190" i="1" s="1"/>
  <c r="F213" i="1"/>
  <c r="E90" i="1"/>
  <c r="F111" i="1"/>
  <c r="E148" i="1"/>
  <c r="E149" i="1" s="1"/>
  <c r="J180" i="1"/>
  <c r="J190" i="1" s="1"/>
  <c r="G90" i="1"/>
  <c r="G91" i="1" s="1"/>
  <c r="G129" i="1"/>
  <c r="G130" i="1" s="1"/>
  <c r="G148" i="1"/>
  <c r="G149" i="1" s="1"/>
  <c r="I190" i="1"/>
  <c r="H111" i="1"/>
  <c r="K148" i="1"/>
  <c r="K149" i="1" s="1"/>
  <c r="I72" i="1"/>
  <c r="J111" i="1"/>
  <c r="L180" i="1"/>
  <c r="L190" i="1" s="1"/>
  <c r="J213" i="1"/>
  <c r="E190" i="1"/>
  <c r="E53" i="1"/>
  <c r="G189" i="1"/>
  <c r="G190" i="1" s="1"/>
  <c r="H91" i="1"/>
  <c r="E129" i="1"/>
  <c r="E130" i="1" s="1"/>
  <c r="H159" i="1"/>
  <c r="H171" i="1" s="1"/>
  <c r="K189" i="1"/>
  <c r="K190" i="1" s="1"/>
  <c r="F210" i="1"/>
  <c r="C215" i="1"/>
  <c r="H43" i="1"/>
  <c r="H53" i="1" s="1"/>
  <c r="E72" i="1"/>
  <c r="J149" i="1"/>
  <c r="G170" i="1"/>
  <c r="G171" i="1" s="1"/>
  <c r="J33" i="1"/>
  <c r="G33" i="1"/>
  <c r="L111" i="1"/>
  <c r="I33" i="1"/>
  <c r="L213" i="1"/>
  <c r="H33" i="1"/>
  <c r="E33" i="1"/>
  <c r="F33" i="1"/>
  <c r="K33" i="1"/>
  <c r="O8" i="2"/>
  <c r="O11" i="2"/>
  <c r="O14" i="2"/>
  <c r="O17" i="2"/>
  <c r="O20" i="2"/>
  <c r="O23" i="2"/>
  <c r="O26" i="2"/>
  <c r="O29" i="2"/>
  <c r="O32" i="2"/>
  <c r="K215" i="1" l="1"/>
  <c r="K171" i="1"/>
  <c r="K211" i="1" s="1"/>
  <c r="G215" i="1"/>
  <c r="I215" i="1"/>
  <c r="L211" i="1"/>
  <c r="E215" i="1"/>
  <c r="I213" i="1"/>
  <c r="L215" i="1"/>
  <c r="F215" i="1"/>
  <c r="I171" i="1"/>
  <c r="I211" i="1" s="1"/>
  <c r="E213" i="1"/>
  <c r="J215" i="1"/>
  <c r="G213" i="1"/>
  <c r="E91" i="1"/>
  <c r="E211" i="1" s="1"/>
  <c r="J211" i="1"/>
  <c r="F211" i="1"/>
  <c r="K213" i="1"/>
  <c r="H211" i="1"/>
  <c r="H215" i="1"/>
  <c r="G211" i="1"/>
</calcChain>
</file>

<file path=xl/sharedStrings.xml><?xml version="1.0" encoding="utf-8"?>
<sst xmlns="http://schemas.openxmlformats.org/spreadsheetml/2006/main" count="368" uniqueCount="227">
  <si>
    <t>"Утверждаю"</t>
  </si>
  <si>
    <t xml:space="preserve">     ____________________________А.С.Парадеева</t>
  </si>
  <si>
    <t>Примерное 10- дневное меню  для обучающихся  общеобразовательных организаций МО «Каменский городской округ»</t>
  </si>
  <si>
    <t>Сезон: осенне-зимний, весенний</t>
  </si>
  <si>
    <t>Возрастная категория: 7-11 лет, 12 лет и старше</t>
  </si>
  <si>
    <t>№ рец.</t>
  </si>
  <si>
    <t>Наименование блюд</t>
  </si>
  <si>
    <t>Выход г.</t>
  </si>
  <si>
    <t>Пищевые вещества</t>
  </si>
  <si>
    <t>Энергетическая ценность ккал.</t>
  </si>
  <si>
    <t>Белки</t>
  </si>
  <si>
    <t>Жиры</t>
  </si>
  <si>
    <t>Углеводы</t>
  </si>
  <si>
    <t>7-11л</t>
  </si>
  <si>
    <t>12лет и старше</t>
  </si>
  <si>
    <t>1 день</t>
  </si>
  <si>
    <t>Завтрак</t>
  </si>
  <si>
    <t>14\4</t>
  </si>
  <si>
    <t>Каша пшенная молочная с маслом сливочным</t>
  </si>
  <si>
    <t>32\10 (ч.3)</t>
  </si>
  <si>
    <t>Кофейный напиток с молоком (2 вар)</t>
  </si>
  <si>
    <t>Батон молочный</t>
  </si>
  <si>
    <t xml:space="preserve">5\13 </t>
  </si>
  <si>
    <t>Сыр твердый (порц)</t>
  </si>
  <si>
    <t>22(2)</t>
  </si>
  <si>
    <t>Масло крестьянское несоленое</t>
  </si>
  <si>
    <t>пром.</t>
  </si>
  <si>
    <t>Сок фруктовый</t>
  </si>
  <si>
    <t>Итого за завтрак</t>
  </si>
  <si>
    <t>Обед</t>
  </si>
  <si>
    <t xml:space="preserve">Огурцы свежие или Овощи порц(огурцы св, огурцы соленые, помидоры св, свекла отв, морковь отв., кукуруза конс, горошек зел конс) </t>
  </si>
  <si>
    <t>12\2 (ч.3)</t>
  </si>
  <si>
    <t>Напиток витаминизированный «Витошка»</t>
  </si>
  <si>
    <t>Хлеб пшеничный витаминизированный</t>
  </si>
  <si>
    <t>Хлеб ржано-пшеничный</t>
  </si>
  <si>
    <t>Итого за  обед</t>
  </si>
  <si>
    <t>Итого за день</t>
  </si>
  <si>
    <t>2день</t>
  </si>
  <si>
    <t>14\5</t>
  </si>
  <si>
    <t>пром</t>
  </si>
  <si>
    <t>Молоко сгущенное</t>
  </si>
  <si>
    <t>31\10(ч.3)</t>
  </si>
  <si>
    <t>Чай с молоком (вар.2)</t>
  </si>
  <si>
    <t>Фрукты</t>
  </si>
  <si>
    <t>Салат из свежих огурцов с растит маслом или Овощи порц(огурцы св, огурцы соленые, помидоры св, свекла отв, горошек зел конс)</t>
  </si>
  <si>
    <t>21\2 (ч.3)</t>
  </si>
  <si>
    <t>3\3</t>
  </si>
  <si>
    <t xml:space="preserve">Пюре картофельное </t>
  </si>
  <si>
    <t>37\10(ч.3)</t>
  </si>
  <si>
    <t>Напиток из  шиповника (вар 2)</t>
  </si>
  <si>
    <t>Итого за обед</t>
  </si>
  <si>
    <t>3 день</t>
  </si>
  <si>
    <t xml:space="preserve">24\4 </t>
  </si>
  <si>
    <t>Каша молочная ассорти(рис, кукуруза) с маслом сливочным</t>
  </si>
  <si>
    <t>36\10</t>
  </si>
  <si>
    <t>Какао с молоком  (вар.2)</t>
  </si>
  <si>
    <t>Йогурт</t>
  </si>
  <si>
    <t>Гренки (сухарики)</t>
  </si>
  <si>
    <t>Плов из мяса свинины</t>
  </si>
  <si>
    <t xml:space="preserve"> 702(2)</t>
  </si>
  <si>
    <t xml:space="preserve"> Компот из изюма</t>
  </si>
  <si>
    <t>4 день</t>
  </si>
  <si>
    <t>2\6 (ч.3)</t>
  </si>
  <si>
    <t>Омлет запеченный или паровой</t>
  </si>
  <si>
    <t>Фрукты свежие</t>
  </si>
  <si>
    <t>20\2 (ч.3)</t>
  </si>
  <si>
    <t>Каша гречневая вязкая</t>
  </si>
  <si>
    <t>5 день</t>
  </si>
  <si>
    <t>57\8 (ч.3)</t>
  </si>
  <si>
    <t xml:space="preserve">Картофель запеченый с фаршем из мяса говядины </t>
  </si>
  <si>
    <t>27\10(ч.3)</t>
  </si>
  <si>
    <t>Чай</t>
  </si>
  <si>
    <t xml:space="preserve">Фрукты </t>
  </si>
  <si>
    <t>Рис припущенный с овощами</t>
  </si>
  <si>
    <t>6\10 (ч.3)</t>
  </si>
  <si>
    <t>Компот из сухофруктов</t>
  </si>
  <si>
    <t>6 день</t>
  </si>
  <si>
    <t xml:space="preserve">23\4 </t>
  </si>
  <si>
    <t>Каша молочная ассорти(рис, пшено) с маслом сливочным</t>
  </si>
  <si>
    <t>Джем или повидло</t>
  </si>
  <si>
    <t>29\10 (ч.3)</t>
  </si>
  <si>
    <t>Чай с лимоном   200/5</t>
  </si>
  <si>
    <t>7 день</t>
  </si>
  <si>
    <t>39\8(ч.3)</t>
  </si>
  <si>
    <t>Фрикадельки из мяса говядины припущенные</t>
  </si>
  <si>
    <t xml:space="preserve">6\2 </t>
  </si>
  <si>
    <t>Свекольник со сметаной</t>
  </si>
  <si>
    <t>8 день</t>
  </si>
  <si>
    <t>3\5</t>
  </si>
  <si>
    <t xml:space="preserve">Лапшевник с творогом </t>
  </si>
  <si>
    <t>Хлеб пшеничный витам. или батон молочный</t>
  </si>
  <si>
    <t>10\10 (ч.3)</t>
  </si>
  <si>
    <t>Компот  из кураги и изюма</t>
  </si>
  <si>
    <t>9 день</t>
  </si>
  <si>
    <t>17\4</t>
  </si>
  <si>
    <t>Каша ячневая молочная  с м\сл</t>
  </si>
  <si>
    <t>36\10 (ч.3)</t>
  </si>
  <si>
    <t>1\9</t>
  </si>
  <si>
    <t>Мясо кур отварное (для супа)</t>
  </si>
  <si>
    <t>10 день</t>
  </si>
  <si>
    <t xml:space="preserve">7\4 </t>
  </si>
  <si>
    <t>Каша геркулесовая молочная с маслом сл.</t>
  </si>
  <si>
    <t>Среднее значение за период</t>
  </si>
  <si>
    <t>38,5-46,2</t>
  </si>
  <si>
    <t>45-54</t>
  </si>
  <si>
    <t>39,5-47,4</t>
  </si>
  <si>
    <t>46-55,2</t>
  </si>
  <si>
    <t>167,5-201</t>
  </si>
  <si>
    <t>191,5-229,8</t>
  </si>
  <si>
    <t>1175-1410</t>
  </si>
  <si>
    <t>1360-1632</t>
  </si>
  <si>
    <t>Среднее значение за период (обед)</t>
  </si>
  <si>
    <t>23,1-27</t>
  </si>
  <si>
    <t>27-31,5</t>
  </si>
  <si>
    <t>23,7-27,65</t>
  </si>
  <si>
    <t>27,6-32,2</t>
  </si>
  <si>
    <t>100,5-117,3</t>
  </si>
  <si>
    <t>114,9-134</t>
  </si>
  <si>
    <t>705-822,5</t>
  </si>
  <si>
    <t>816-952</t>
  </si>
  <si>
    <t>Среднее значение за период (завтрак)</t>
  </si>
  <si>
    <t>15,4-27</t>
  </si>
  <si>
    <t>18-22,5</t>
  </si>
  <si>
    <t>15,8-19,75</t>
  </si>
  <si>
    <t>18,4-23</t>
  </si>
  <si>
    <t>67-83,75</t>
  </si>
  <si>
    <t>76,6-95,75</t>
  </si>
  <si>
    <t>470-587,5</t>
  </si>
  <si>
    <t>544-680</t>
  </si>
  <si>
    <t>Использованные Сборники технических нормативов:</t>
  </si>
  <si>
    <t>1.Сборник технических нормативов. Сборник рецептур блюд и кулинарных изделий для предприятий общественного питания.  М.,1996.ч.1</t>
  </si>
  <si>
    <t>2. Сборник технических нормативов. Сборник рецептур блюд и кулинарных изделий для предприятий общественного питания.  М.,1997.ч.2</t>
  </si>
  <si>
    <t>3.Сборник технических нормативов. Для питания детей в  организациях отдыха и оздоровления. Екатеринбург, УрГЭУ, 2015, ч.2</t>
  </si>
  <si>
    <t xml:space="preserve">4.Методические рекомендации по питанию детей в организованных коллективах. </t>
  </si>
  <si>
    <t xml:space="preserve">Часть III Сборник технологических карт. – Екатеринбург: ФБУН ЕМНЦ ПОЗРПП Роспотребнадзора, ФГБОУ ВО УрГЭУ, ФБУЗ ЦГиЭ в в Свердловской области 2018. </t>
  </si>
  <si>
    <t>В питании детей используется йодированная соль, витаминизированный хлеб, витаминизированный напиток «Витошка», напиток из шиповника.</t>
  </si>
  <si>
    <t>Овощи урожая прошлого года в период после 1 марта используются только после термической обработки.</t>
  </si>
  <si>
    <t>Ведомость выполнения норм продуктового набора (масса нетто),12л и старше</t>
  </si>
  <si>
    <t>Наименование продукта</t>
  </si>
  <si>
    <t xml:space="preserve">Суточная норма </t>
  </si>
  <si>
    <t>2 день</t>
  </si>
  <si>
    <t>Факт. за 10дн.</t>
  </si>
  <si>
    <t>Среднее в день</t>
  </si>
  <si>
    <t>Отклонение в %</t>
  </si>
  <si>
    <t>Отклонение в г</t>
  </si>
  <si>
    <t>Молоко  м.д.ж.  2,5%, 3,2%</t>
  </si>
  <si>
    <t>Кисломолочные продукты м.д.ж.  2,5%, 3,2%</t>
  </si>
  <si>
    <t xml:space="preserve">Творог, творожные изделия с м.д.ж. не более 9% </t>
  </si>
  <si>
    <t>Сметана с м.д.ж. не более 15%</t>
  </si>
  <si>
    <t xml:space="preserve">Сыр твердый </t>
  </si>
  <si>
    <t>Мясо 1 кат.</t>
  </si>
  <si>
    <t>Субпродукты(печень, язык, сердце)</t>
  </si>
  <si>
    <t>Птица (цыплята-бройлеры 1кат. потр)</t>
  </si>
  <si>
    <t>Рыба (филе), в т.ч. Филе слабо или малосоленое</t>
  </si>
  <si>
    <t>Яйцо куриное , 1 шт</t>
  </si>
  <si>
    <t>Картофель</t>
  </si>
  <si>
    <t>Овощи, зелень</t>
  </si>
  <si>
    <t>Фрукты(плоды) свежие</t>
  </si>
  <si>
    <t>Сухофрукты</t>
  </si>
  <si>
    <t>Соки,напитки витаминизированные, в т.ч. инстантные</t>
  </si>
  <si>
    <t xml:space="preserve">Хлеб ржаной </t>
  </si>
  <si>
    <t xml:space="preserve">Хлеб пшеничный </t>
  </si>
  <si>
    <t>Крупы , бобовые</t>
  </si>
  <si>
    <t xml:space="preserve">Макаронные изделия </t>
  </si>
  <si>
    <t>Мука пшеничная хлебопекарная</t>
  </si>
  <si>
    <t>Масло сливочное</t>
  </si>
  <si>
    <t>Масло растительное</t>
  </si>
  <si>
    <t>Кондитерские изделия</t>
  </si>
  <si>
    <t>Чай, включая фиточай</t>
  </si>
  <si>
    <t>Какао - порошок</t>
  </si>
  <si>
    <t xml:space="preserve">Кофейный напиток </t>
  </si>
  <si>
    <t>Сахар</t>
  </si>
  <si>
    <t>Дрожжи хлебопекарные</t>
  </si>
  <si>
    <t>Крахмал</t>
  </si>
  <si>
    <t>Соль пищевая поваренная йодированная</t>
  </si>
  <si>
    <t>Колбасные изделия</t>
  </si>
  <si>
    <t>Повидло</t>
  </si>
  <si>
    <t>Сухари</t>
  </si>
  <si>
    <t>томат-паста</t>
  </si>
  <si>
    <t>Суп картофельный с рыбной консервой</t>
  </si>
  <si>
    <t>Запеканка из творога или запеканка из творога с рисом</t>
  </si>
  <si>
    <t>Суп овощной с мясными фрикадельками из говядины, со сметаной</t>
  </si>
  <si>
    <t>Рыба припущенная</t>
  </si>
  <si>
    <t>Тефтели из мяса свинины</t>
  </si>
  <si>
    <t>Горошница с маслом сливочным</t>
  </si>
  <si>
    <t>27/10 (ч.3)</t>
  </si>
  <si>
    <t>Макаронные изделия отварные</t>
  </si>
  <si>
    <t>Суп с бобовыми, сметаной</t>
  </si>
  <si>
    <t>Гуляш из мяса свинины</t>
  </si>
  <si>
    <t>Капуста тушеная</t>
  </si>
  <si>
    <t>Биточки (котлеты)из рыбы</t>
  </si>
  <si>
    <t>12/7 (ч.3)</t>
  </si>
  <si>
    <t>38/3 (ч.3)</t>
  </si>
  <si>
    <t>Чай с лимоном</t>
  </si>
  <si>
    <t>29/10 (ч.3)</t>
  </si>
  <si>
    <t>Помидоры свежие  или Овощи порц(огурцы св, огурцы соленые, огурцы св, свекла отв, горошек зел конс)</t>
  </si>
  <si>
    <t>36/2</t>
  </si>
  <si>
    <t>Голень куриная запеченная</t>
  </si>
  <si>
    <t>57/3</t>
  </si>
  <si>
    <t>Суп картофельный со сметаной</t>
  </si>
  <si>
    <t>Котлета из мяса кур</t>
  </si>
  <si>
    <t>Компот из изюма</t>
  </si>
  <si>
    <t>702 (2)</t>
  </si>
  <si>
    <t>Манник</t>
  </si>
  <si>
    <t>12/2 (ч.3)</t>
  </si>
  <si>
    <t>Щи из свежей капусты, сметаной</t>
  </si>
  <si>
    <t>Жаркое по-домашнему</t>
  </si>
  <si>
    <t>Запеканка картофельная , фаршированная отварным мясом говядины</t>
  </si>
  <si>
    <t>39/8</t>
  </si>
  <si>
    <t>42/8</t>
  </si>
  <si>
    <t>Суп с макаронными изделиями, сметаной</t>
  </si>
  <si>
    <t>Суп из овощей, со  сметаной</t>
  </si>
  <si>
    <t>Мясо кур отварное ( для супа)</t>
  </si>
  <si>
    <t>Борщ со сметаной</t>
  </si>
  <si>
    <t>Птица отварная</t>
  </si>
  <si>
    <t>16/2 (ч.3)</t>
  </si>
  <si>
    <t>12/8 (ч.3)</t>
  </si>
  <si>
    <t>Суп с бобовыми, со сметаной</t>
  </si>
  <si>
    <r>
      <t xml:space="preserve">4\1 </t>
    </r>
    <r>
      <rPr>
        <b/>
        <sz val="12"/>
        <rFont val="Liberation Serif"/>
        <charset val="204"/>
      </rPr>
      <t>ОВЗ</t>
    </r>
  </si>
  <si>
    <r>
      <t xml:space="preserve">19\1 (ч.3) </t>
    </r>
    <r>
      <rPr>
        <b/>
        <sz val="12"/>
        <color theme="1"/>
        <rFont val="Liberation Serif"/>
        <charset val="204"/>
      </rPr>
      <t>ОВЗ</t>
    </r>
  </si>
  <si>
    <r>
      <t>27/1 (ч.3)</t>
    </r>
    <r>
      <rPr>
        <b/>
        <sz val="12"/>
        <rFont val="Liberation Serif"/>
        <charset val="204"/>
      </rPr>
      <t>ОВЗ</t>
    </r>
  </si>
  <si>
    <t>Салат из морской капусты с припущенной морковью, раст.маслом или овощи порц.)</t>
  </si>
  <si>
    <t>Огурцы свежие или овощи порц. (огурцы св, огурцы соленый, помидоры св, свекла отв, горошек зел.конс)</t>
  </si>
  <si>
    <r>
      <t xml:space="preserve">4/1 </t>
    </r>
    <r>
      <rPr>
        <b/>
        <sz val="12"/>
        <rFont val="Liberation Serif"/>
        <charset val="204"/>
      </rPr>
      <t>ОВЗ</t>
    </r>
  </si>
  <si>
    <t>Директор МКОУ "Рыбниковская СОШ"</t>
  </si>
  <si>
    <t>Н.М.Калинина</t>
  </si>
  <si>
    <t>"_18 __"____апреля__________________________2024г.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</si>
</sst>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name val="Calibri"/>
    </font>
    <font>
      <sz val="10"/>
      <name val="Arial Cyr"/>
    </font>
    <font>
      <sz val="12"/>
      <name val="Liberation Serif"/>
    </font>
    <font>
      <b/>
      <sz val="12"/>
      <name val="Liberation Serif"/>
    </font>
    <font>
      <sz val="10"/>
      <name val="Liberation Serif"/>
    </font>
    <font>
      <i/>
      <sz val="12"/>
      <name val="Liberation Serif"/>
    </font>
    <font>
      <sz val="12"/>
      <color rgb="FFFF00FF"/>
      <name val="Liberation Serif"/>
    </font>
    <font>
      <sz val="10"/>
      <color rgb="FFC00000"/>
      <name val="Liberation Serif"/>
    </font>
    <font>
      <sz val="12"/>
      <color rgb="FFC00000"/>
      <name val="Liberation Serif"/>
    </font>
    <font>
      <sz val="12"/>
      <color rgb="FF2902D0"/>
      <name val="Liberation Serif"/>
    </font>
    <font>
      <sz val="12"/>
      <color rgb="FFFF0000"/>
      <name val="Liberation Serif"/>
    </font>
    <font>
      <sz val="12"/>
      <color rgb="FF0000FF"/>
      <name val="Liberation Serif"/>
    </font>
    <font>
      <b/>
      <sz val="12"/>
      <color rgb="FF0000FF"/>
      <name val="Liberation Serif"/>
    </font>
    <font>
      <sz val="10"/>
      <color rgb="FF2902D0"/>
      <name val="Liberation Serif"/>
    </font>
    <font>
      <sz val="12"/>
      <color rgb="FFFF6600"/>
      <name val="Liberation Serif"/>
    </font>
    <font>
      <sz val="12"/>
      <name val="Times New Roman"/>
    </font>
    <font>
      <sz val="12"/>
      <name val="Arial Cyr"/>
    </font>
    <font>
      <b/>
      <i/>
      <sz val="16"/>
      <name val="Liberation Serif"/>
    </font>
    <font>
      <b/>
      <sz val="10"/>
      <name val="Liberation Serif"/>
    </font>
    <font>
      <sz val="9"/>
      <name val="Liberation Serif"/>
    </font>
    <font>
      <i/>
      <sz val="12"/>
      <color rgb="FFC00000"/>
      <name val="Liberation Serif"/>
      <charset val="204"/>
    </font>
    <font>
      <sz val="12"/>
      <name val="Liberation Serif"/>
      <charset val="204"/>
    </font>
    <font>
      <b/>
      <sz val="12"/>
      <name val="Liberation Serif"/>
      <charset val="204"/>
    </font>
    <font>
      <b/>
      <sz val="12"/>
      <color theme="1"/>
      <name val="Liberation Serif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theme="3" tint="0.79995117038483843"/>
        <bgColor indexed="65"/>
      </patternFill>
    </fill>
  </fills>
  <borders count="3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2" fillId="0" borderId="1" xfId="0" applyNumberFormat="1" applyFont="1" applyBorder="1" applyAlignment="1">
      <alignment vertical="top"/>
    </xf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5" fillId="0" borderId="2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/>
    <xf numFmtId="0" fontId="2" fillId="0" borderId="13" xfId="0" applyNumberFormat="1" applyFont="1" applyBorder="1" applyAlignment="1">
      <alignment vertical="top" wrapText="1"/>
    </xf>
    <xf numFmtId="0" fontId="2" fillId="0" borderId="13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NumberFormat="1" applyFont="1"/>
    <xf numFmtId="0" fontId="2" fillId="0" borderId="2" xfId="0" applyNumberFormat="1" applyFont="1" applyBorder="1" applyAlignment="1">
      <alignment horizontal="left" vertical="top" wrapText="1"/>
    </xf>
    <xf numFmtId="0" fontId="7" fillId="0" borderId="0" xfId="0" applyNumberFormat="1" applyFont="1"/>
    <xf numFmtId="0" fontId="8" fillId="0" borderId="2" xfId="0" applyNumberFormat="1" applyFont="1" applyBorder="1" applyAlignment="1">
      <alignment vertical="top" wrapText="1"/>
    </xf>
    <xf numFmtId="0" fontId="9" fillId="0" borderId="2" xfId="0" applyNumberFormat="1" applyFont="1" applyBorder="1" applyAlignment="1">
      <alignment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/>
    <xf numFmtId="16" fontId="10" fillId="0" borderId="2" xfId="0" applyNumberFormat="1" applyFont="1" applyBorder="1" applyAlignment="1">
      <alignment vertical="top" wrapText="1"/>
    </xf>
    <xf numFmtId="0" fontId="10" fillId="0" borderId="2" xfId="0" applyNumberFormat="1" applyFont="1" applyBorder="1" applyAlignment="1">
      <alignment vertical="top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top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/>
    <xf numFmtId="16" fontId="2" fillId="0" borderId="2" xfId="0" applyNumberFormat="1" applyFont="1" applyBorder="1" applyAlignment="1">
      <alignment vertical="top" wrapText="1"/>
    </xf>
    <xf numFmtId="0" fontId="11" fillId="0" borderId="0" xfId="0" applyNumberFormat="1" applyFont="1"/>
    <xf numFmtId="0" fontId="11" fillId="0" borderId="0" xfId="0" applyNumberFormat="1" applyFont="1"/>
    <xf numFmtId="0" fontId="2" fillId="0" borderId="14" xfId="0" applyNumberFormat="1" applyFont="1" applyBorder="1" applyAlignment="1">
      <alignment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vertical="top" wrapText="1"/>
    </xf>
    <xf numFmtId="0" fontId="11" fillId="0" borderId="2" xfId="0" applyNumberFormat="1" applyFont="1" applyBorder="1" applyAlignment="1">
      <alignment vertical="top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3" fillId="0" borderId="0" xfId="0" applyNumberFormat="1" applyFont="1"/>
    <xf numFmtId="0" fontId="2" fillId="2" borderId="0" xfId="0" applyNumberFormat="1" applyFont="1" applyFill="1"/>
    <xf numFmtId="0" fontId="2" fillId="3" borderId="1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0" fontId="14" fillId="0" borderId="0" xfId="0" applyNumberFormat="1" applyFont="1"/>
    <xf numFmtId="0" fontId="14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0" fillId="0" borderId="0" xfId="0" applyNumberFormat="1" applyFont="1"/>
    <xf numFmtId="0" fontId="15" fillId="0" borderId="0" xfId="0" applyNumberFormat="1" applyFont="1"/>
    <xf numFmtId="0" fontId="14" fillId="0" borderId="2" xfId="0" applyNumberFormat="1" applyFont="1" applyBorder="1" applyAlignment="1">
      <alignment vertical="top" wrapText="1"/>
    </xf>
    <xf numFmtId="2" fontId="2" fillId="4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14" fillId="0" borderId="13" xfId="0" applyNumberFormat="1" applyFont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/>
    <xf numFmtId="2" fontId="2" fillId="0" borderId="1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wrapText="1"/>
    </xf>
    <xf numFmtId="0" fontId="2" fillId="0" borderId="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/>
    <xf numFmtId="0" fontId="14" fillId="2" borderId="2" xfId="0" applyNumberFormat="1" applyFont="1" applyFill="1" applyBorder="1" applyAlignment="1">
      <alignment vertical="top" wrapText="1"/>
    </xf>
    <xf numFmtId="0" fontId="11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2" fontId="2" fillId="2" borderId="1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/>
    <xf numFmtId="0" fontId="14" fillId="2" borderId="2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6" fillId="0" borderId="0" xfId="0" applyNumberFormat="1" applyFont="1"/>
    <xf numFmtId="0" fontId="16" fillId="0" borderId="0" xfId="0" applyNumberFormat="1" applyFont="1"/>
    <xf numFmtId="0" fontId="4" fillId="0" borderId="0" xfId="0" applyNumberFormat="1" applyFont="1" applyAlignment="1">
      <alignment horizontal="left"/>
    </xf>
    <xf numFmtId="0" fontId="18" fillId="0" borderId="16" xfId="0" applyNumberFormat="1" applyFont="1" applyBorder="1" applyAlignment="1">
      <alignment horizontal="center" vertical="center" wrapText="1"/>
    </xf>
    <xf numFmtId="0" fontId="18" fillId="0" borderId="17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19" xfId="0" applyNumberFormat="1" applyFont="1" applyBorder="1" applyAlignment="1">
      <alignment horizontal="center" vertical="center" wrapText="1"/>
    </xf>
    <xf numFmtId="0" fontId="18" fillId="0" borderId="20" xfId="0" applyNumberFormat="1" applyFont="1" applyBorder="1" applyAlignment="1">
      <alignment horizontal="center" vertical="center" wrapText="1"/>
    </xf>
    <xf numFmtId="0" fontId="19" fillId="0" borderId="21" xfId="0" applyNumberFormat="1" applyFont="1" applyBorder="1" applyAlignment="1">
      <alignment horizontal="left" vertical="center" wrapText="1"/>
    </xf>
    <xf numFmtId="2" fontId="18" fillId="0" borderId="2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19" fillId="0" borderId="26" xfId="0" applyNumberFormat="1" applyFont="1" applyBorder="1" applyAlignment="1">
      <alignment horizontal="left" vertical="center" wrapText="1"/>
    </xf>
    <xf numFmtId="2" fontId="18" fillId="0" borderId="2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6" fontId="4" fillId="0" borderId="2" xfId="0" applyNumberFormat="1" applyFont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18" fillId="0" borderId="28" xfId="0" applyNumberFormat="1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/>
    </xf>
    <xf numFmtId="16" fontId="4" fillId="0" borderId="0" xfId="0" applyNumberFormat="1" applyFont="1"/>
    <xf numFmtId="0" fontId="19" fillId="0" borderId="29" xfId="0" applyNumberFormat="1" applyFont="1" applyBorder="1" applyAlignment="1">
      <alignment horizontal="left" vertical="center" wrapText="1"/>
    </xf>
    <xf numFmtId="2" fontId="18" fillId="0" borderId="3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vertical="top" wrapText="1"/>
    </xf>
    <xf numFmtId="0" fontId="21" fillId="0" borderId="14" xfId="0" applyNumberFormat="1" applyFont="1" applyBorder="1" applyAlignment="1">
      <alignment vertical="top" wrapText="1"/>
    </xf>
    <xf numFmtId="0" fontId="21" fillId="0" borderId="2" xfId="0" applyNumberFormat="1" applyFont="1" applyBorder="1" applyAlignment="1">
      <alignment vertical="top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left" vertical="top" wrapText="1"/>
    </xf>
    <xf numFmtId="0" fontId="21" fillId="0" borderId="1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16" fontId="2" fillId="0" borderId="12" xfId="0" applyNumberFormat="1" applyFont="1" applyBorder="1" applyAlignment="1">
      <alignment vertical="top" wrapText="1"/>
    </xf>
    <xf numFmtId="16" fontId="2" fillId="0" borderId="13" xfId="0" applyNumberFormat="1" applyFont="1" applyBorder="1" applyAlignment="1">
      <alignment vertical="top" wrapText="1"/>
    </xf>
    <xf numFmtId="16" fontId="2" fillId="0" borderId="14" xfId="0" applyNumberFormat="1" applyFont="1" applyBorder="1" applyAlignment="1">
      <alignment vertical="top" wrapText="1"/>
    </xf>
    <xf numFmtId="16" fontId="2" fillId="0" borderId="2" xfId="0" applyNumberFormat="1" applyFont="1" applyBorder="1" applyAlignment="1">
      <alignment horizontal="center" vertical="top" wrapText="1"/>
    </xf>
    <xf numFmtId="0" fontId="21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940"/>
  <sheetViews>
    <sheetView tabSelected="1" topLeftCell="A196" workbookViewId="0">
      <selection activeCell="L131" sqref="L131"/>
    </sheetView>
  </sheetViews>
  <sheetFormatPr defaultColWidth="8.7109375" defaultRowHeight="15"/>
  <cols>
    <col min="1" max="1" width="11.85546875" style="1" customWidth="1"/>
    <col min="2" max="2" width="49" style="1" customWidth="1"/>
    <col min="3" max="3" width="11.42578125" style="2" customWidth="1"/>
    <col min="4" max="4" width="11.5703125" style="2" customWidth="1"/>
    <col min="5" max="5" width="11.85546875" style="2" customWidth="1"/>
    <col min="6" max="7" width="12" style="2" customWidth="1"/>
    <col min="8" max="8" width="11" style="2" customWidth="1"/>
    <col min="9" max="9" width="12" style="2" customWidth="1"/>
    <col min="10" max="10" width="11.7109375" style="2" customWidth="1"/>
    <col min="11" max="11" width="12" style="2" customWidth="1"/>
    <col min="12" max="12" width="12.85546875" style="2" customWidth="1"/>
    <col min="13" max="13" width="8.7109375" bestFit="1" customWidth="1"/>
    <col min="14" max="14" width="8.7109375" style="1" bestFit="1" customWidth="1"/>
    <col min="15" max="16384" width="8.7109375" style="1"/>
  </cols>
  <sheetData>
    <row r="1" spans="1:136">
      <c r="B1" s="3"/>
      <c r="C1" s="4"/>
      <c r="G1" s="4" t="s">
        <v>0</v>
      </c>
    </row>
    <row r="2" spans="1:136">
      <c r="B2" s="3"/>
      <c r="C2" s="4"/>
      <c r="G2" s="5" t="s">
        <v>224</v>
      </c>
    </row>
    <row r="3" spans="1:136">
      <c r="B3" s="3"/>
      <c r="C3" s="4"/>
      <c r="G3" s="5"/>
    </row>
    <row r="4" spans="1:136">
      <c r="B4" s="3"/>
      <c r="C4" s="4"/>
      <c r="G4" s="5" t="s">
        <v>1</v>
      </c>
      <c r="J4" s="2" t="s">
        <v>225</v>
      </c>
    </row>
    <row r="5" spans="1:136">
      <c r="B5" s="3"/>
      <c r="C5" s="4"/>
      <c r="G5" s="139" t="s">
        <v>226</v>
      </c>
      <c r="H5" s="139"/>
      <c r="I5" s="139"/>
      <c r="J5" s="139"/>
      <c r="K5" s="139"/>
    </row>
    <row r="6" spans="1:136">
      <c r="B6" s="3"/>
      <c r="C6" s="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</row>
    <row r="7" spans="1:136" ht="15" customHeight="1"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</row>
    <row r="8" spans="1:136"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</row>
    <row r="9" spans="1:136" ht="13.15" customHeight="1">
      <c r="A9" s="144" t="s">
        <v>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</row>
    <row r="10" spans="1:136" ht="13.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</row>
    <row r="11" spans="1:136" ht="13.15" customHeight="1">
      <c r="A11" s="1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</row>
    <row r="12" spans="1:136">
      <c r="A12" s="1" t="s">
        <v>4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</row>
    <row r="13" spans="1:136" ht="18.75" customHeight="1">
      <c r="A13" s="147" t="s">
        <v>5</v>
      </c>
      <c r="B13" s="145" t="s">
        <v>6</v>
      </c>
      <c r="C13" s="149" t="s">
        <v>7</v>
      </c>
      <c r="D13" s="152"/>
      <c r="E13" s="149" t="s">
        <v>8</v>
      </c>
      <c r="F13" s="150"/>
      <c r="G13" s="150"/>
      <c r="H13" s="150"/>
      <c r="I13" s="150"/>
      <c r="J13" s="151"/>
      <c r="K13" s="140" t="s">
        <v>9</v>
      </c>
      <c r="L13" s="141"/>
      <c r="M13" s="138"/>
      <c r="N13" s="13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</row>
    <row r="14" spans="1:136" ht="20.25" customHeight="1">
      <c r="A14" s="148"/>
      <c r="B14" s="146"/>
      <c r="C14" s="142"/>
      <c r="D14" s="153"/>
      <c r="E14" s="149" t="s">
        <v>10</v>
      </c>
      <c r="F14" s="151"/>
      <c r="G14" s="149" t="s">
        <v>11</v>
      </c>
      <c r="H14" s="151"/>
      <c r="I14" s="149" t="s">
        <v>12</v>
      </c>
      <c r="J14" s="151"/>
      <c r="K14" s="142"/>
      <c r="L14" s="143"/>
      <c r="M14" s="138"/>
      <c r="N14" s="13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</row>
    <row r="15" spans="1:136" ht="30">
      <c r="A15" s="9"/>
      <c r="B15" s="9"/>
      <c r="C15" s="12" t="s">
        <v>13</v>
      </c>
      <c r="D15" s="10" t="s">
        <v>14</v>
      </c>
      <c r="E15" s="12" t="s">
        <v>13</v>
      </c>
      <c r="F15" s="10" t="s">
        <v>14</v>
      </c>
      <c r="G15" s="12" t="s">
        <v>13</v>
      </c>
      <c r="H15" s="10" t="s">
        <v>14</v>
      </c>
      <c r="I15" s="12" t="s">
        <v>13</v>
      </c>
      <c r="J15" s="10" t="s">
        <v>14</v>
      </c>
      <c r="K15" s="12" t="s">
        <v>13</v>
      </c>
      <c r="L15" s="10" t="s">
        <v>14</v>
      </c>
      <c r="M15" s="13"/>
      <c r="N15" s="1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</row>
    <row r="16" spans="1:136" ht="15.75">
      <c r="A16" s="9"/>
      <c r="B16" s="14" t="s">
        <v>15</v>
      </c>
      <c r="C16" s="15"/>
      <c r="D16" s="10"/>
      <c r="E16" s="10"/>
      <c r="F16" s="10"/>
      <c r="G16" s="10"/>
      <c r="H16" s="10"/>
      <c r="I16" s="10"/>
      <c r="J16" s="10"/>
      <c r="K16" s="10"/>
      <c r="L16" s="10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</row>
    <row r="17" spans="1:136" s="16" customFormat="1">
      <c r="A17" s="17"/>
      <c r="B17" s="125" t="s">
        <v>16</v>
      </c>
      <c r="C17" s="18"/>
      <c r="D17" s="10"/>
      <c r="E17" s="10"/>
      <c r="F17" s="10"/>
      <c r="G17" s="10"/>
      <c r="H17" s="10"/>
      <c r="I17" s="10"/>
      <c r="J17" s="10"/>
      <c r="K17" s="10"/>
      <c r="L17" s="10"/>
      <c r="M17" s="19"/>
      <c r="N17" s="19"/>
    </row>
    <row r="18" spans="1:136" s="16" customFormat="1" ht="15.75" customHeight="1">
      <c r="A18" s="8" t="s">
        <v>17</v>
      </c>
      <c r="B18" s="8" t="s">
        <v>18</v>
      </c>
      <c r="C18" s="20">
        <v>200</v>
      </c>
      <c r="D18" s="20">
        <v>250</v>
      </c>
      <c r="E18" s="20">
        <v>6.5</v>
      </c>
      <c r="F18" s="20">
        <f>ROUND(E18/C18*D18, 2)</f>
        <v>8.1300000000000008</v>
      </c>
      <c r="G18" s="20">
        <v>6</v>
      </c>
      <c r="H18" s="20">
        <f>ROUND(G18/C18*D18, 2)</f>
        <v>7.5</v>
      </c>
      <c r="I18" s="20">
        <v>31.2</v>
      </c>
      <c r="J18" s="20">
        <f>ROUND(I18/C18*D18, 2)</f>
        <v>39</v>
      </c>
      <c r="K18" s="20">
        <v>205</v>
      </c>
      <c r="L18" s="20">
        <f>ROUND(K18/C18*D18, 2)</f>
        <v>256.25</v>
      </c>
      <c r="M18" s="6"/>
      <c r="N18" s="6"/>
    </row>
    <row r="19" spans="1:136" s="16" customFormat="1" ht="15.75" customHeight="1">
      <c r="A19" s="8" t="s">
        <v>19</v>
      </c>
      <c r="B19" s="8" t="s">
        <v>20</v>
      </c>
      <c r="C19" s="10">
        <v>200</v>
      </c>
      <c r="D19" s="10">
        <v>200</v>
      </c>
      <c r="E19" s="10">
        <v>3</v>
      </c>
      <c r="F19" s="10">
        <v>3</v>
      </c>
      <c r="G19" s="10">
        <v>2.9</v>
      </c>
      <c r="H19" s="10">
        <v>2.9</v>
      </c>
      <c r="I19" s="10">
        <v>9.5</v>
      </c>
      <c r="J19" s="10">
        <v>9.5</v>
      </c>
      <c r="K19" s="10">
        <v>78</v>
      </c>
      <c r="L19" s="10">
        <v>78</v>
      </c>
      <c r="M19" s="6"/>
      <c r="N19" s="6"/>
    </row>
    <row r="20" spans="1:136" s="16" customFormat="1">
      <c r="B20" t="s">
        <v>21</v>
      </c>
      <c r="C20" s="10">
        <v>40</v>
      </c>
      <c r="D20" s="20">
        <v>45</v>
      </c>
      <c r="E20" s="20">
        <v>4.2</v>
      </c>
      <c r="F20" s="20">
        <v>4.7</v>
      </c>
      <c r="G20" s="20">
        <v>1.8</v>
      </c>
      <c r="H20" s="20">
        <v>2</v>
      </c>
      <c r="I20" s="20">
        <v>21.2</v>
      </c>
      <c r="J20" s="20">
        <v>23.85</v>
      </c>
      <c r="K20" s="20">
        <v>118</v>
      </c>
      <c r="L20" s="20">
        <f>ROUND(K20/C20*D20, 1)</f>
        <v>132.80000000000001</v>
      </c>
      <c r="M20" s="6"/>
      <c r="N20" s="6"/>
    </row>
    <row r="21" spans="1:136">
      <c r="A21" s="8" t="s">
        <v>22</v>
      </c>
      <c r="B21" s="8" t="s">
        <v>23</v>
      </c>
      <c r="C21" s="20">
        <v>6</v>
      </c>
      <c r="D21" s="20">
        <v>10</v>
      </c>
      <c r="E21" s="20">
        <f>ROUND(F21/D21*C21, 2)</f>
        <v>1.56</v>
      </c>
      <c r="F21" s="20">
        <v>2.6</v>
      </c>
      <c r="G21" s="20">
        <f>ROUND(H21/D21*C21, 2)</f>
        <v>1.62</v>
      </c>
      <c r="H21" s="20">
        <v>2.7</v>
      </c>
      <c r="I21" s="20">
        <f>ROUND(J21/D21*C21, 2)</f>
        <v>0</v>
      </c>
      <c r="J21" s="20">
        <v>0</v>
      </c>
      <c r="K21" s="20">
        <f>ROUND(L21/D21*C21, 2)</f>
        <v>21</v>
      </c>
      <c r="L21" s="20">
        <v>35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</row>
    <row r="22" spans="1:136" ht="15.6" customHeight="1">
      <c r="A22" s="21" t="s">
        <v>24</v>
      </c>
      <c r="B22" s="21" t="s">
        <v>25</v>
      </c>
      <c r="C22" s="22">
        <v>10</v>
      </c>
      <c r="D22" s="22">
        <v>10</v>
      </c>
      <c r="E22" s="22">
        <v>0.08</v>
      </c>
      <c r="F22" s="22">
        <v>0.08</v>
      </c>
      <c r="G22" s="22">
        <v>7.25</v>
      </c>
      <c r="H22" s="22">
        <v>7.25</v>
      </c>
      <c r="I22" s="22">
        <v>0.13</v>
      </c>
      <c r="J22" s="22">
        <v>0.13</v>
      </c>
      <c r="K22" s="10">
        <v>66.06</v>
      </c>
      <c r="L22" s="10">
        <v>66.06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</row>
    <row r="23" spans="1:136" s="23" customFormat="1">
      <c r="A23" s="24" t="s">
        <v>26</v>
      </c>
      <c r="B23" s="24" t="s">
        <v>27</v>
      </c>
      <c r="C23" s="25">
        <v>200</v>
      </c>
      <c r="D23" s="25">
        <v>200</v>
      </c>
      <c r="E23" s="25">
        <v>1</v>
      </c>
      <c r="F23" s="25">
        <v>1</v>
      </c>
      <c r="G23" s="25">
        <v>0.2</v>
      </c>
      <c r="H23" s="25">
        <v>0.2</v>
      </c>
      <c r="I23" s="25">
        <v>20.2</v>
      </c>
      <c r="J23" s="25">
        <v>20.2</v>
      </c>
      <c r="K23" s="10">
        <v>85.7</v>
      </c>
      <c r="L23" s="10">
        <v>85.7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</row>
    <row r="24" spans="1:136" s="16" customFormat="1">
      <c r="A24" s="8"/>
      <c r="B24" s="8" t="s">
        <v>28</v>
      </c>
      <c r="C24" s="10">
        <f t="shared" ref="C24:L24" si="0">SUM(C18:C23)</f>
        <v>656</v>
      </c>
      <c r="D24" s="10">
        <f t="shared" si="0"/>
        <v>715</v>
      </c>
      <c r="E24" s="10">
        <f t="shared" si="0"/>
        <v>16.34</v>
      </c>
      <c r="F24" s="10">
        <f t="shared" si="0"/>
        <v>19.510000000000002</v>
      </c>
      <c r="G24" s="10">
        <f t="shared" si="0"/>
        <v>19.77</v>
      </c>
      <c r="H24" s="10">
        <f t="shared" si="0"/>
        <v>22.55</v>
      </c>
      <c r="I24" s="10">
        <f t="shared" si="0"/>
        <v>82.23</v>
      </c>
      <c r="J24" s="10">
        <f t="shared" si="0"/>
        <v>92.679999999999993</v>
      </c>
      <c r="K24" s="10">
        <f t="shared" si="0"/>
        <v>573.76</v>
      </c>
      <c r="L24" s="10">
        <f t="shared" si="0"/>
        <v>653.81000000000006</v>
      </c>
      <c r="M24" s="6"/>
      <c r="N24" s="6"/>
    </row>
    <row r="25" spans="1:136" ht="15.75">
      <c r="A25" s="9"/>
      <c r="B25" s="125" t="s">
        <v>29</v>
      </c>
      <c r="C25" s="15"/>
      <c r="D25" s="10"/>
      <c r="E25" s="10"/>
      <c r="F25" s="10"/>
      <c r="G25" s="10"/>
      <c r="H25" s="10"/>
      <c r="I25" s="10"/>
      <c r="J25" s="10"/>
      <c r="K25" s="10"/>
      <c r="L25" s="1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</row>
    <row r="26" spans="1:136" ht="60">
      <c r="A26" s="8" t="s">
        <v>218</v>
      </c>
      <c r="B26" s="8" t="s">
        <v>30</v>
      </c>
      <c r="C26" s="20">
        <v>60</v>
      </c>
      <c r="D26" s="20">
        <v>100</v>
      </c>
      <c r="E26" s="20">
        <f>ROUND(F26/D26*C26, 2)</f>
        <v>0.48</v>
      </c>
      <c r="F26" s="20">
        <v>0.8</v>
      </c>
      <c r="G26" s="20">
        <f>ROUND(H26/D26*C26, 2)</f>
        <v>0</v>
      </c>
      <c r="H26" s="20">
        <v>0</v>
      </c>
      <c r="I26" s="20">
        <f>ROUND(J26/D26*C26, 2)</f>
        <v>1.44</v>
      </c>
      <c r="J26" s="20">
        <v>2.4</v>
      </c>
      <c r="K26" s="20">
        <f>ROUND(L26/D26*C26, 2)</f>
        <v>9.6</v>
      </c>
      <c r="L26" s="20">
        <v>16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</row>
    <row r="27" spans="1:136">
      <c r="A27" s="21" t="s">
        <v>31</v>
      </c>
      <c r="B27" s="21" t="s">
        <v>179</v>
      </c>
      <c r="C27" s="22">
        <v>200</v>
      </c>
      <c r="D27" s="22">
        <v>250</v>
      </c>
      <c r="E27" s="22">
        <v>1.4</v>
      </c>
      <c r="F27" s="22">
        <v>1.7</v>
      </c>
      <c r="G27" s="22">
        <v>2.2999999999999998</v>
      </c>
      <c r="H27" s="22">
        <v>2.8</v>
      </c>
      <c r="I27" s="22">
        <v>9.4</v>
      </c>
      <c r="J27" s="22">
        <v>11.7</v>
      </c>
      <c r="K27" s="10">
        <v>66.400000000000006</v>
      </c>
      <c r="L27" s="10">
        <v>83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</row>
    <row r="28" spans="1:136" s="6" customFormat="1">
      <c r="A28" s="21">
        <v>403</v>
      </c>
      <c r="B28" s="21" t="s">
        <v>58</v>
      </c>
      <c r="C28" s="45">
        <v>200</v>
      </c>
      <c r="D28" s="45">
        <v>200</v>
      </c>
      <c r="E28" s="22">
        <v>14.8</v>
      </c>
      <c r="F28" s="22">
        <v>14.8</v>
      </c>
      <c r="G28" s="22">
        <v>16.399999999999999</v>
      </c>
      <c r="H28" s="22">
        <v>16.399999999999999</v>
      </c>
      <c r="I28" s="22">
        <v>34.5</v>
      </c>
      <c r="J28" s="22">
        <v>34.5</v>
      </c>
      <c r="K28" s="10">
        <v>348.8</v>
      </c>
      <c r="L28" s="10">
        <v>348.8</v>
      </c>
    </row>
    <row r="29" spans="1:136">
      <c r="A29" s="28">
        <v>80</v>
      </c>
      <c r="B29" s="8" t="s">
        <v>32</v>
      </c>
      <c r="C29" s="25">
        <v>200</v>
      </c>
      <c r="D29" s="25">
        <v>200</v>
      </c>
      <c r="E29" s="10">
        <v>0</v>
      </c>
      <c r="F29" s="10">
        <v>0</v>
      </c>
      <c r="G29" s="10">
        <v>0</v>
      </c>
      <c r="H29" s="10">
        <v>0</v>
      </c>
      <c r="I29" s="10">
        <v>19</v>
      </c>
      <c r="J29" s="10">
        <v>19</v>
      </c>
      <c r="K29" s="10">
        <v>80</v>
      </c>
      <c r="L29" s="10">
        <v>80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</row>
    <row r="30" spans="1:136">
      <c r="A30" s="8"/>
      <c r="B30" s="8" t="s">
        <v>33</v>
      </c>
      <c r="C30" s="10">
        <v>50</v>
      </c>
      <c r="D30" s="10">
        <v>60</v>
      </c>
      <c r="E30" s="10">
        <v>3.8</v>
      </c>
      <c r="F30" s="10">
        <v>4</v>
      </c>
      <c r="G30" s="10">
        <v>0.5</v>
      </c>
      <c r="H30" s="10">
        <v>0.6</v>
      </c>
      <c r="I30" s="10">
        <v>23.4</v>
      </c>
      <c r="J30" s="10">
        <v>30</v>
      </c>
      <c r="K30" s="10">
        <v>115</v>
      </c>
      <c r="L30" s="10">
        <v>140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</row>
    <row r="31" spans="1:136">
      <c r="A31" s="21"/>
      <c r="B31" s="21" t="s">
        <v>34</v>
      </c>
      <c r="C31" s="22">
        <v>40</v>
      </c>
      <c r="D31" s="22">
        <v>60</v>
      </c>
      <c r="E31" s="22">
        <v>2.84</v>
      </c>
      <c r="F31" s="22">
        <v>4.26</v>
      </c>
      <c r="G31" s="22">
        <v>0.44</v>
      </c>
      <c r="H31" s="22">
        <v>0.66</v>
      </c>
      <c r="I31" s="22">
        <v>18.96</v>
      </c>
      <c r="J31" s="22">
        <v>28.44</v>
      </c>
      <c r="K31" s="10">
        <v>95.6</v>
      </c>
      <c r="L31" s="10">
        <v>143.4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</row>
    <row r="32" spans="1:136">
      <c r="A32" s="21"/>
      <c r="B32" s="21" t="s">
        <v>35</v>
      </c>
      <c r="C32" s="22">
        <f t="shared" ref="C32:L32" si="1">SUM(C26:C31)</f>
        <v>750</v>
      </c>
      <c r="D32" s="22">
        <f t="shared" si="1"/>
        <v>870</v>
      </c>
      <c r="E32" s="22">
        <f t="shared" si="1"/>
        <v>23.32</v>
      </c>
      <c r="F32" s="22">
        <f t="shared" si="1"/>
        <v>25.560000000000002</v>
      </c>
      <c r="G32" s="22">
        <f t="shared" si="1"/>
        <v>19.64</v>
      </c>
      <c r="H32" s="22">
        <f t="shared" si="1"/>
        <v>20.46</v>
      </c>
      <c r="I32" s="22">
        <f t="shared" si="1"/>
        <v>106.70000000000002</v>
      </c>
      <c r="J32" s="22">
        <f t="shared" si="1"/>
        <v>126.03999999999999</v>
      </c>
      <c r="K32" s="10">
        <f t="shared" si="1"/>
        <v>715.4</v>
      </c>
      <c r="L32" s="10">
        <f t="shared" si="1"/>
        <v>811.19999999999993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</row>
    <row r="33" spans="1:136" s="29" customFormat="1">
      <c r="A33" s="30"/>
      <c r="B33" s="31" t="s">
        <v>36</v>
      </c>
      <c r="C33" s="32"/>
      <c r="D33" s="32"/>
      <c r="E33" s="33">
        <f t="shared" ref="E33:L33" si="2">E24+E32</f>
        <v>39.659999999999997</v>
      </c>
      <c r="F33" s="33">
        <f t="shared" si="2"/>
        <v>45.070000000000007</v>
      </c>
      <c r="G33" s="33">
        <f t="shared" si="2"/>
        <v>39.409999999999997</v>
      </c>
      <c r="H33" s="33">
        <f t="shared" si="2"/>
        <v>43.010000000000005</v>
      </c>
      <c r="I33" s="33">
        <f t="shared" si="2"/>
        <v>188.93</v>
      </c>
      <c r="J33" s="33">
        <f t="shared" si="2"/>
        <v>218.71999999999997</v>
      </c>
      <c r="K33" s="33">
        <f t="shared" si="2"/>
        <v>1289.1599999999999</v>
      </c>
      <c r="L33" s="33">
        <f t="shared" si="2"/>
        <v>1465.01</v>
      </c>
      <c r="M33" s="34"/>
      <c r="N33" s="34"/>
    </row>
    <row r="34" spans="1:136" ht="16.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</row>
    <row r="35" spans="1:136" ht="15.75">
      <c r="A35" s="38"/>
      <c r="B35" s="38" t="s">
        <v>37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</row>
    <row r="36" spans="1:136" s="16" customFormat="1">
      <c r="A36" s="17"/>
      <c r="B36" s="125" t="s">
        <v>16</v>
      </c>
      <c r="C36" s="18"/>
      <c r="D36" s="10"/>
      <c r="E36" s="10"/>
      <c r="F36" s="10"/>
      <c r="G36" s="10"/>
      <c r="H36" s="10"/>
      <c r="I36" s="10"/>
      <c r="J36" s="10"/>
      <c r="K36" s="10"/>
      <c r="L36" s="10"/>
    </row>
    <row r="37" spans="1:136" s="16" customFormat="1" ht="30">
      <c r="A37" s="8" t="s">
        <v>38</v>
      </c>
      <c r="B37" s="8" t="s">
        <v>180</v>
      </c>
      <c r="C37" s="20">
        <v>150</v>
      </c>
      <c r="D37" s="20">
        <v>200</v>
      </c>
      <c r="E37" s="20">
        <f>ROUND(F37/D37*C37, 2)</f>
        <v>21.75</v>
      </c>
      <c r="F37" s="20">
        <v>29</v>
      </c>
      <c r="G37" s="20">
        <f>ROUND(H37/D37*C37, 2)</f>
        <v>14.85</v>
      </c>
      <c r="H37" s="20">
        <v>19.8</v>
      </c>
      <c r="I37" s="20">
        <f>ROUND(J37/D37*C37, 2)</f>
        <v>28.2</v>
      </c>
      <c r="J37" s="20">
        <v>37.6</v>
      </c>
      <c r="K37" s="20">
        <f>ROUND(L37/D37*C37, 2)</f>
        <v>333</v>
      </c>
      <c r="L37" s="20">
        <v>444</v>
      </c>
      <c r="M37" s="6"/>
      <c r="N37" s="6"/>
    </row>
    <row r="38" spans="1:136" s="16" customFormat="1">
      <c r="A38" s="1" t="s">
        <v>39</v>
      </c>
      <c r="B38" s="8" t="s">
        <v>40</v>
      </c>
      <c r="C38" s="10">
        <v>20</v>
      </c>
      <c r="D38" s="20">
        <v>25</v>
      </c>
      <c r="E38" s="20">
        <v>1.4</v>
      </c>
      <c r="F38" s="20">
        <f>ROUND(E38/C38*D38, 1)</f>
        <v>1.8</v>
      </c>
      <c r="G38" s="20">
        <v>1.7</v>
      </c>
      <c r="H38" s="20">
        <f>ROUND(G38/C38*D38, 1)</f>
        <v>2.1</v>
      </c>
      <c r="I38" s="20">
        <v>11.1</v>
      </c>
      <c r="J38" s="20">
        <f>ROUND(I38/C38*D38, 1)</f>
        <v>13.9</v>
      </c>
      <c r="K38" s="20">
        <v>63.4</v>
      </c>
      <c r="L38" s="20">
        <f>ROUND(K38/C38*D38, 1)</f>
        <v>79.3</v>
      </c>
      <c r="M38" s="11"/>
      <c r="N38" s="11"/>
    </row>
    <row r="39" spans="1:136" s="16" customFormat="1">
      <c r="A39" s="8" t="s">
        <v>41</v>
      </c>
      <c r="B39" s="24" t="s">
        <v>42</v>
      </c>
      <c r="C39" s="25">
        <v>200</v>
      </c>
      <c r="D39" s="39">
        <v>200</v>
      </c>
      <c r="E39" s="39">
        <v>1.5</v>
      </c>
      <c r="F39" s="39">
        <v>1.5</v>
      </c>
      <c r="G39" s="39">
        <v>1.6</v>
      </c>
      <c r="H39" s="39">
        <v>1.6</v>
      </c>
      <c r="I39" s="39">
        <v>14.4</v>
      </c>
      <c r="J39" s="39">
        <v>14.4</v>
      </c>
      <c r="K39" s="39">
        <v>66</v>
      </c>
      <c r="L39" s="20">
        <v>66</v>
      </c>
      <c r="M39" s="6"/>
      <c r="N39" s="6"/>
    </row>
    <row r="40" spans="1:136" s="16" customFormat="1">
      <c r="A40" s="40"/>
      <c r="B40" s="8" t="s">
        <v>21</v>
      </c>
      <c r="C40" s="10">
        <v>40</v>
      </c>
      <c r="D40" s="20">
        <v>45</v>
      </c>
      <c r="E40" s="20">
        <v>4.2</v>
      </c>
      <c r="F40" s="20">
        <f>ROUND(E40/C40*D40, 1)</f>
        <v>4.7</v>
      </c>
      <c r="G40" s="20">
        <v>1.8</v>
      </c>
      <c r="H40" s="20">
        <f>ROUND(G40/C40*D40, 1)</f>
        <v>2</v>
      </c>
      <c r="I40" s="20">
        <v>21.2</v>
      </c>
      <c r="J40" s="20">
        <f>ROUND(I40/C40*D40, 1)</f>
        <v>23.9</v>
      </c>
      <c r="K40" s="20">
        <v>118</v>
      </c>
      <c r="L40" s="20">
        <f>ROUND(K40/C40*D40, 1)</f>
        <v>132.80000000000001</v>
      </c>
      <c r="M40" s="6"/>
      <c r="N40" s="6"/>
    </row>
    <row r="41" spans="1:136">
      <c r="A41" s="8" t="s">
        <v>22</v>
      </c>
      <c r="B41" s="8" t="s">
        <v>23</v>
      </c>
      <c r="C41" s="20">
        <v>6</v>
      </c>
      <c r="D41" s="20">
        <v>10</v>
      </c>
      <c r="E41" s="20">
        <f>ROUND(F41/D41*C41, 2)</f>
        <v>1.56</v>
      </c>
      <c r="F41" s="20">
        <v>2.6</v>
      </c>
      <c r="G41" s="20">
        <f>ROUND(H41/D41*C41, 2)</f>
        <v>1.62</v>
      </c>
      <c r="H41" s="20">
        <v>2.7</v>
      </c>
      <c r="I41" s="20">
        <f>ROUND(J41/D41*C41, 2)</f>
        <v>0</v>
      </c>
      <c r="J41" s="20">
        <v>0</v>
      </c>
      <c r="K41" s="20">
        <f>ROUND(L41/D41*C41, 2)</f>
        <v>21</v>
      </c>
      <c r="L41" s="20">
        <v>35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</row>
    <row r="42" spans="1:136">
      <c r="A42" s="8"/>
      <c r="B42" s="8" t="s">
        <v>43</v>
      </c>
      <c r="C42" s="20">
        <v>150</v>
      </c>
      <c r="D42" s="20">
        <v>150</v>
      </c>
      <c r="E42" s="20">
        <v>0.6</v>
      </c>
      <c r="F42" s="20">
        <v>0.6</v>
      </c>
      <c r="G42" s="20">
        <v>0.6</v>
      </c>
      <c r="H42" s="20">
        <v>0.6</v>
      </c>
      <c r="I42" s="20">
        <v>14.7</v>
      </c>
      <c r="J42" s="20">
        <v>14.7</v>
      </c>
      <c r="K42" s="20">
        <v>73</v>
      </c>
      <c r="L42" s="20">
        <v>73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</row>
    <row r="43" spans="1:136" s="16" customFormat="1">
      <c r="A43" s="8"/>
      <c r="B43" s="8" t="s">
        <v>28</v>
      </c>
      <c r="C43" s="10">
        <f t="shared" ref="C43:L43" si="3">SUM(C37:C42)</f>
        <v>566</v>
      </c>
      <c r="D43" s="10">
        <f t="shared" si="3"/>
        <v>630</v>
      </c>
      <c r="E43" s="10">
        <f t="shared" si="3"/>
        <v>31.009999999999998</v>
      </c>
      <c r="F43" s="10">
        <f t="shared" si="3"/>
        <v>40.200000000000003</v>
      </c>
      <c r="G43" s="10">
        <f t="shared" si="3"/>
        <v>22.170000000000005</v>
      </c>
      <c r="H43" s="10">
        <f t="shared" si="3"/>
        <v>28.800000000000004</v>
      </c>
      <c r="I43" s="10">
        <f t="shared" si="3"/>
        <v>89.6</v>
      </c>
      <c r="J43" s="10">
        <f t="shared" si="3"/>
        <v>104.50000000000001</v>
      </c>
      <c r="K43" s="10">
        <f t="shared" si="3"/>
        <v>674.4</v>
      </c>
      <c r="L43" s="10">
        <f t="shared" si="3"/>
        <v>830.09999999999991</v>
      </c>
      <c r="M43" s="6"/>
      <c r="N43" s="6"/>
    </row>
    <row r="44" spans="1:136" ht="15.75">
      <c r="A44" s="9"/>
      <c r="B44" s="125" t="s">
        <v>29</v>
      </c>
      <c r="C44" s="15"/>
      <c r="D44" s="10"/>
      <c r="E44" s="10"/>
      <c r="F44" s="10"/>
      <c r="G44" s="10"/>
      <c r="H44" s="10"/>
      <c r="I44" s="10"/>
      <c r="J44" s="10"/>
      <c r="K44" s="10"/>
      <c r="L44" s="10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</row>
    <row r="45" spans="1:136" ht="45">
      <c r="A45" s="8" t="s">
        <v>219</v>
      </c>
      <c r="B45" s="8" t="s">
        <v>44</v>
      </c>
      <c r="C45" s="20">
        <v>70</v>
      </c>
      <c r="D45" s="20">
        <v>100</v>
      </c>
      <c r="E45" s="20">
        <f>ROUND(F45/D45*C45, 2)</f>
        <v>0.49</v>
      </c>
      <c r="F45" s="20">
        <v>0.7</v>
      </c>
      <c r="G45" s="20">
        <f>ROUND(H45/D45*C45, 2)</f>
        <v>4.2</v>
      </c>
      <c r="H45" s="20">
        <v>6</v>
      </c>
      <c r="I45" s="20">
        <f>ROUND(J45/D45*C45, 2)</f>
        <v>1.61</v>
      </c>
      <c r="J45" s="20">
        <v>2.2999999999999998</v>
      </c>
      <c r="K45" s="20">
        <f>ROUND(L45/D45*C45, 2)</f>
        <v>47.6</v>
      </c>
      <c r="L45" s="20">
        <v>68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</row>
    <row r="46" spans="1:136" ht="30">
      <c r="A46" s="8" t="s">
        <v>45</v>
      </c>
      <c r="B46" s="8" t="s">
        <v>181</v>
      </c>
      <c r="C46" s="10">
        <v>200</v>
      </c>
      <c r="D46" s="10">
        <v>250</v>
      </c>
      <c r="E46" s="10">
        <v>5.0999999999999996</v>
      </c>
      <c r="F46" s="10">
        <v>6.4</v>
      </c>
      <c r="G46" s="10">
        <v>12.1</v>
      </c>
      <c r="H46" s="10">
        <v>15.1</v>
      </c>
      <c r="I46" s="10">
        <v>13.7</v>
      </c>
      <c r="J46" s="10">
        <v>17.100000000000001</v>
      </c>
      <c r="K46" s="10">
        <v>188</v>
      </c>
      <c r="L46" s="10">
        <v>235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</row>
    <row r="47" spans="1:136" s="6" customFormat="1">
      <c r="A47" s="8">
        <v>57</v>
      </c>
      <c r="B47" s="8" t="s">
        <v>182</v>
      </c>
      <c r="C47" s="10">
        <v>90</v>
      </c>
      <c r="D47" s="10">
        <v>100</v>
      </c>
      <c r="E47" s="10">
        <v>15.9</v>
      </c>
      <c r="F47" s="10">
        <v>17.7</v>
      </c>
      <c r="G47" s="10">
        <v>6.8</v>
      </c>
      <c r="H47" s="10">
        <v>7.6</v>
      </c>
      <c r="I47" s="10">
        <v>2.7</v>
      </c>
      <c r="J47" s="10">
        <v>3.1</v>
      </c>
      <c r="K47" s="10">
        <v>76.5</v>
      </c>
      <c r="L47" s="10">
        <v>85</v>
      </c>
    </row>
    <row r="48" spans="1:136">
      <c r="A48" s="8" t="s">
        <v>46</v>
      </c>
      <c r="B48" s="8" t="s">
        <v>47</v>
      </c>
      <c r="C48" s="10">
        <v>150</v>
      </c>
      <c r="D48" s="10">
        <v>180</v>
      </c>
      <c r="E48" s="10">
        <v>3.1</v>
      </c>
      <c r="F48" s="10">
        <v>3.7</v>
      </c>
      <c r="G48" s="10">
        <v>4.2</v>
      </c>
      <c r="H48" s="10">
        <v>5</v>
      </c>
      <c r="I48" s="10">
        <v>20.6</v>
      </c>
      <c r="J48" s="10">
        <v>24.7</v>
      </c>
      <c r="K48" s="10">
        <v>133</v>
      </c>
      <c r="L48" s="10">
        <v>160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</row>
    <row r="49" spans="1:136" ht="15" customHeight="1">
      <c r="A49" s="41" t="s">
        <v>48</v>
      </c>
      <c r="B49" s="8" t="s">
        <v>49</v>
      </c>
      <c r="C49" s="10">
        <v>200</v>
      </c>
      <c r="D49" s="10">
        <v>200</v>
      </c>
      <c r="E49" s="10">
        <v>0.2</v>
      </c>
      <c r="F49" s="10">
        <v>0.2</v>
      </c>
      <c r="G49" s="10">
        <v>0.1</v>
      </c>
      <c r="H49" s="10">
        <v>0.1</v>
      </c>
      <c r="I49" s="10">
        <v>17.899999999999999</v>
      </c>
      <c r="J49" s="10">
        <v>17.899999999999999</v>
      </c>
      <c r="K49" s="10">
        <v>74</v>
      </c>
      <c r="L49" s="10">
        <v>74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</row>
    <row r="50" spans="1:136">
      <c r="A50" s="8"/>
      <c r="B50" s="8" t="s">
        <v>33</v>
      </c>
      <c r="C50" s="10">
        <v>50</v>
      </c>
      <c r="D50" s="10">
        <v>70</v>
      </c>
      <c r="E50" s="10">
        <v>3.8</v>
      </c>
      <c r="F50" s="10">
        <v>4.5999999999999996</v>
      </c>
      <c r="G50" s="10">
        <v>0.5</v>
      </c>
      <c r="H50" s="10">
        <v>0.63</v>
      </c>
      <c r="I50" s="10">
        <v>23.4</v>
      </c>
      <c r="J50" s="10">
        <v>34.4</v>
      </c>
      <c r="K50" s="10">
        <v>114.8</v>
      </c>
      <c r="L50" s="10">
        <v>163.30000000000001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</row>
    <row r="51" spans="1:136">
      <c r="A51" s="21"/>
      <c r="B51" s="21" t="s">
        <v>34</v>
      </c>
      <c r="C51" s="22">
        <v>40</v>
      </c>
      <c r="D51" s="22">
        <v>60</v>
      </c>
      <c r="E51" s="22">
        <v>2.84</v>
      </c>
      <c r="F51" s="22">
        <v>4.26</v>
      </c>
      <c r="G51" s="22">
        <v>0.44</v>
      </c>
      <c r="H51" s="22">
        <v>0.66</v>
      </c>
      <c r="I51" s="22">
        <v>18.96</v>
      </c>
      <c r="J51" s="22">
        <v>28.44</v>
      </c>
      <c r="K51" s="22">
        <v>95.6</v>
      </c>
      <c r="L51" s="10">
        <v>143.4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</row>
    <row r="52" spans="1:136">
      <c r="A52" s="8"/>
      <c r="B52" s="8" t="s">
        <v>50</v>
      </c>
      <c r="C52" s="10">
        <f t="shared" ref="C52:L52" si="4">SUM(C45:C51)</f>
        <v>800</v>
      </c>
      <c r="D52" s="10">
        <f t="shared" si="4"/>
        <v>960</v>
      </c>
      <c r="E52" s="10">
        <f t="shared" si="4"/>
        <v>31.430000000000003</v>
      </c>
      <c r="F52" s="10">
        <f t="shared" si="4"/>
        <v>37.559999999999995</v>
      </c>
      <c r="G52" s="10">
        <f t="shared" si="4"/>
        <v>28.340000000000003</v>
      </c>
      <c r="H52" s="10">
        <f t="shared" si="4"/>
        <v>35.090000000000003</v>
      </c>
      <c r="I52" s="10">
        <f t="shared" si="4"/>
        <v>98.87</v>
      </c>
      <c r="J52" s="10">
        <f t="shared" si="4"/>
        <v>127.94</v>
      </c>
      <c r="K52" s="10">
        <f t="shared" si="4"/>
        <v>729.5</v>
      </c>
      <c r="L52" s="10">
        <f t="shared" si="4"/>
        <v>928.69999999999993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</row>
    <row r="53" spans="1:136" s="29" customFormat="1">
      <c r="A53" s="30"/>
      <c r="B53" s="31" t="s">
        <v>36</v>
      </c>
      <c r="C53" s="33"/>
      <c r="D53" s="33"/>
      <c r="E53" s="33">
        <f t="shared" ref="E53:L53" si="5">E43+E52</f>
        <v>62.44</v>
      </c>
      <c r="F53" s="33">
        <f t="shared" si="5"/>
        <v>77.759999999999991</v>
      </c>
      <c r="G53" s="33">
        <f t="shared" si="5"/>
        <v>50.510000000000005</v>
      </c>
      <c r="H53" s="33">
        <f t="shared" si="5"/>
        <v>63.890000000000008</v>
      </c>
      <c r="I53" s="33">
        <f t="shared" si="5"/>
        <v>188.47</v>
      </c>
      <c r="J53" s="33">
        <f t="shared" si="5"/>
        <v>232.44</v>
      </c>
      <c r="K53" s="33">
        <f t="shared" si="5"/>
        <v>1403.9</v>
      </c>
      <c r="L53" s="33">
        <f t="shared" si="5"/>
        <v>1758.7999999999997</v>
      </c>
      <c r="M53" s="34"/>
      <c r="N53" s="34"/>
    </row>
    <row r="54" spans="1:136" s="29" customFormat="1">
      <c r="A54" s="30"/>
      <c r="B54" s="30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36" ht="15.6" customHeight="1">
      <c r="A55" s="8"/>
      <c r="B55" s="14" t="s">
        <v>51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</row>
    <row r="56" spans="1:136" s="16" customFormat="1">
      <c r="A56" s="17"/>
      <c r="B56" s="125" t="s">
        <v>16</v>
      </c>
      <c r="C56" s="18"/>
      <c r="D56" s="10"/>
      <c r="E56" s="10"/>
      <c r="F56" s="10"/>
      <c r="G56" s="10"/>
      <c r="H56" s="10"/>
      <c r="I56" s="10"/>
      <c r="J56" s="10"/>
      <c r="K56" s="10"/>
      <c r="L56" s="10"/>
    </row>
    <row r="57" spans="1:136" ht="30">
      <c r="A57" s="8" t="s">
        <v>52</v>
      </c>
      <c r="B57" s="8" t="s">
        <v>53</v>
      </c>
      <c r="C57" s="20">
        <v>200</v>
      </c>
      <c r="D57" s="20">
        <v>250</v>
      </c>
      <c r="E57" s="20">
        <f>ROUND(F57/D57*C57, 2)</f>
        <v>4.5</v>
      </c>
      <c r="F57" s="20">
        <v>5.63</v>
      </c>
      <c r="G57" s="20">
        <f>ROUND(H57/D57*C57, 2)</f>
        <v>5.76</v>
      </c>
      <c r="H57" s="20">
        <v>7.2</v>
      </c>
      <c r="I57" s="20">
        <f>ROUND(J57/D57*C57, 2)</f>
        <v>26.4</v>
      </c>
      <c r="J57" s="20">
        <v>33</v>
      </c>
      <c r="K57" s="20">
        <f>ROUND(L57/D57*C57, 2)</f>
        <v>174</v>
      </c>
      <c r="L57" s="20">
        <v>217.5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</row>
    <row r="58" spans="1:136" s="16" customFormat="1">
      <c r="A58" s="8" t="s">
        <v>54</v>
      </c>
      <c r="B58" s="8" t="s">
        <v>55</v>
      </c>
      <c r="C58" s="10">
        <v>200</v>
      </c>
      <c r="D58" s="10">
        <v>200</v>
      </c>
      <c r="E58" s="10">
        <v>3.6</v>
      </c>
      <c r="F58" s="10">
        <v>3.6</v>
      </c>
      <c r="G58" s="10">
        <v>3.3</v>
      </c>
      <c r="H58" s="10">
        <v>3.3</v>
      </c>
      <c r="I58" s="10">
        <v>13.7</v>
      </c>
      <c r="J58" s="10">
        <v>13.7</v>
      </c>
      <c r="K58" s="10">
        <v>100</v>
      </c>
      <c r="L58" s="10">
        <v>100</v>
      </c>
      <c r="M58" s="6"/>
      <c r="N58" s="6"/>
    </row>
    <row r="59" spans="1:136" s="16" customFormat="1">
      <c r="B59" s="8" t="s">
        <v>21</v>
      </c>
      <c r="C59" s="10">
        <v>40</v>
      </c>
      <c r="D59" s="10">
        <v>50</v>
      </c>
      <c r="E59" s="10">
        <v>4.2</v>
      </c>
      <c r="F59" s="10">
        <v>5.25</v>
      </c>
      <c r="G59" s="10">
        <v>1.8</v>
      </c>
      <c r="H59" s="10">
        <v>2.25</v>
      </c>
      <c r="I59" s="10">
        <v>21.2</v>
      </c>
      <c r="J59" s="10">
        <v>26.5</v>
      </c>
      <c r="K59" s="10">
        <v>118</v>
      </c>
      <c r="L59" s="10">
        <v>147.5</v>
      </c>
      <c r="M59" s="6"/>
      <c r="N59" s="6"/>
    </row>
    <row r="60" spans="1:136" ht="15.6" customHeight="1">
      <c r="A60" s="21" t="s">
        <v>24</v>
      </c>
      <c r="B60" s="21" t="s">
        <v>25</v>
      </c>
      <c r="C60" s="22">
        <v>10</v>
      </c>
      <c r="D60" s="22">
        <v>10</v>
      </c>
      <c r="E60" s="22">
        <v>0.08</v>
      </c>
      <c r="F60" s="22">
        <v>0.08</v>
      </c>
      <c r="G60" s="22">
        <v>7.25</v>
      </c>
      <c r="H60" s="22">
        <v>7.25</v>
      </c>
      <c r="I60" s="22">
        <v>0.13</v>
      </c>
      <c r="J60" s="22">
        <v>0.13</v>
      </c>
      <c r="K60" s="22">
        <v>66.06</v>
      </c>
      <c r="L60" s="10">
        <v>66.06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</row>
    <row r="61" spans="1:136" s="16" customFormat="1">
      <c r="A61" s="8" t="s">
        <v>39</v>
      </c>
      <c r="B61" s="8" t="s">
        <v>56</v>
      </c>
      <c r="C61" s="10">
        <v>125</v>
      </c>
      <c r="D61" s="10">
        <v>125</v>
      </c>
      <c r="E61" s="10">
        <v>5.0999999999999996</v>
      </c>
      <c r="F61" s="10">
        <v>5.0999999999999996</v>
      </c>
      <c r="G61" s="10">
        <v>1.9</v>
      </c>
      <c r="H61" s="10">
        <v>1.9</v>
      </c>
      <c r="I61" s="10">
        <v>7.4</v>
      </c>
      <c r="J61" s="10">
        <v>7.4</v>
      </c>
      <c r="K61" s="10">
        <v>69.5</v>
      </c>
      <c r="L61" s="10">
        <v>69.5</v>
      </c>
      <c r="M61" s="6"/>
      <c r="N61" s="6"/>
    </row>
    <row r="62" spans="1:136" s="16" customFormat="1">
      <c r="A62" s="8"/>
      <c r="B62" s="8" t="s">
        <v>28</v>
      </c>
      <c r="C62" s="10">
        <f t="shared" ref="C62:L62" si="6">SUM(C57:C61)</f>
        <v>575</v>
      </c>
      <c r="D62" s="10">
        <f t="shared" si="6"/>
        <v>635</v>
      </c>
      <c r="E62" s="10">
        <f t="shared" si="6"/>
        <v>17.48</v>
      </c>
      <c r="F62" s="10">
        <f t="shared" si="6"/>
        <v>19.66</v>
      </c>
      <c r="G62" s="10">
        <f t="shared" si="6"/>
        <v>20.009999999999998</v>
      </c>
      <c r="H62" s="10">
        <f t="shared" si="6"/>
        <v>21.9</v>
      </c>
      <c r="I62" s="10">
        <f t="shared" si="6"/>
        <v>68.83</v>
      </c>
      <c r="J62" s="10">
        <f t="shared" si="6"/>
        <v>80.73</v>
      </c>
      <c r="K62" s="10">
        <f t="shared" si="6"/>
        <v>527.55999999999995</v>
      </c>
      <c r="L62" s="10">
        <f t="shared" si="6"/>
        <v>600.55999999999995</v>
      </c>
      <c r="M62" s="6"/>
      <c r="N62" s="6"/>
    </row>
    <row r="63" spans="1:136" ht="15.75">
      <c r="A63" s="9"/>
      <c r="B63" s="125" t="s">
        <v>29</v>
      </c>
      <c r="C63" s="15"/>
      <c r="D63" s="10"/>
      <c r="E63" s="10"/>
      <c r="F63" s="10"/>
      <c r="G63" s="10"/>
      <c r="H63" s="10"/>
      <c r="I63" s="10"/>
      <c r="J63" s="10"/>
      <c r="K63" s="10"/>
      <c r="L63" s="10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</row>
    <row r="64" spans="1:136">
      <c r="A64" s="41">
        <v>45340</v>
      </c>
      <c r="B64" s="8" t="s">
        <v>210</v>
      </c>
      <c r="C64" s="10">
        <v>200</v>
      </c>
      <c r="D64" s="10">
        <v>250</v>
      </c>
      <c r="E64" s="10">
        <v>2.56</v>
      </c>
      <c r="F64" s="10">
        <v>3.2</v>
      </c>
      <c r="G64" s="10">
        <v>4</v>
      </c>
      <c r="H64" s="10">
        <v>4.9000000000000004</v>
      </c>
      <c r="I64" s="10">
        <v>17.5</v>
      </c>
      <c r="J64" s="10">
        <v>21.8</v>
      </c>
      <c r="K64" s="10">
        <v>115.2</v>
      </c>
      <c r="L64" s="10">
        <v>144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</row>
    <row r="65" spans="1:136" s="6" customFormat="1">
      <c r="A65" s="41">
        <v>45536</v>
      </c>
      <c r="B65" s="123" t="s">
        <v>98</v>
      </c>
      <c r="C65" s="124">
        <v>10</v>
      </c>
      <c r="D65" s="124">
        <v>10</v>
      </c>
      <c r="E65" s="124">
        <v>2.4</v>
      </c>
      <c r="F65" s="124">
        <v>2.4</v>
      </c>
      <c r="G65" s="124">
        <v>2.2000000000000002</v>
      </c>
      <c r="H65" s="124">
        <v>2.2000000000000002</v>
      </c>
      <c r="I65" s="124">
        <v>0.02</v>
      </c>
      <c r="J65" s="124">
        <v>0.02</v>
      </c>
      <c r="K65" s="124">
        <v>30</v>
      </c>
      <c r="L65" s="124">
        <v>30</v>
      </c>
    </row>
    <row r="66" spans="1:136">
      <c r="A66" s="8" t="s">
        <v>209</v>
      </c>
      <c r="B66" s="8" t="s">
        <v>183</v>
      </c>
      <c r="C66" s="10">
        <v>100</v>
      </c>
      <c r="D66" s="10">
        <v>110</v>
      </c>
      <c r="E66" s="10">
        <v>13.9</v>
      </c>
      <c r="F66" s="10">
        <v>15.29</v>
      </c>
      <c r="G66" s="10">
        <v>13.7</v>
      </c>
      <c r="H66" s="10">
        <v>15.07</v>
      </c>
      <c r="I66" s="10">
        <v>13.3</v>
      </c>
      <c r="J66" s="10">
        <v>14.6</v>
      </c>
      <c r="K66" s="10">
        <v>236</v>
      </c>
      <c r="L66" s="10">
        <v>259.60000000000002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</row>
    <row r="67" spans="1:136" s="6" customFormat="1">
      <c r="A67" s="134">
        <v>45403</v>
      </c>
      <c r="B67" s="24" t="s">
        <v>184</v>
      </c>
      <c r="C67" s="25">
        <v>150</v>
      </c>
      <c r="D67" s="25">
        <v>180</v>
      </c>
      <c r="E67" s="25">
        <v>13.9</v>
      </c>
      <c r="F67" s="25">
        <v>16.600000000000001</v>
      </c>
      <c r="G67" s="25">
        <v>7.6</v>
      </c>
      <c r="H67" s="25">
        <v>9.1</v>
      </c>
      <c r="I67" s="25">
        <v>32.6</v>
      </c>
      <c r="J67" s="25">
        <v>39.1</v>
      </c>
      <c r="K67" s="25">
        <v>255</v>
      </c>
      <c r="L67" s="122">
        <v>306</v>
      </c>
    </row>
    <row r="68" spans="1:136">
      <c r="A68" s="24" t="s">
        <v>59</v>
      </c>
      <c r="B68" s="24" t="s">
        <v>60</v>
      </c>
      <c r="C68" s="25">
        <v>200</v>
      </c>
      <c r="D68" s="25">
        <v>200</v>
      </c>
      <c r="E68" s="25">
        <v>0.3</v>
      </c>
      <c r="F68" s="25">
        <v>0.3</v>
      </c>
      <c r="G68" s="25">
        <v>0</v>
      </c>
      <c r="H68" s="25">
        <v>0</v>
      </c>
      <c r="I68" s="25">
        <v>21</v>
      </c>
      <c r="J68" s="25">
        <v>21</v>
      </c>
      <c r="K68" s="25">
        <v>86</v>
      </c>
      <c r="L68" s="10">
        <v>86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</row>
    <row r="69" spans="1:136">
      <c r="A69" s="8"/>
      <c r="B69" s="8" t="s">
        <v>33</v>
      </c>
      <c r="C69" s="10">
        <v>50</v>
      </c>
      <c r="D69" s="10">
        <v>60</v>
      </c>
      <c r="E69" s="10">
        <v>3.8</v>
      </c>
      <c r="F69" s="10">
        <v>4</v>
      </c>
      <c r="G69" s="10">
        <v>0.5</v>
      </c>
      <c r="H69" s="10">
        <v>0.6</v>
      </c>
      <c r="I69" s="10">
        <v>23.4</v>
      </c>
      <c r="J69" s="10">
        <v>30</v>
      </c>
      <c r="K69" s="10">
        <v>115</v>
      </c>
      <c r="L69" s="10">
        <v>140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</row>
    <row r="70" spans="1:136">
      <c r="A70" s="21"/>
      <c r="B70" s="21" t="s">
        <v>34</v>
      </c>
      <c r="C70" s="22">
        <v>40</v>
      </c>
      <c r="D70" s="22">
        <v>60</v>
      </c>
      <c r="E70" s="22">
        <v>2.84</v>
      </c>
      <c r="F70" s="22">
        <v>4.26</v>
      </c>
      <c r="G70" s="22">
        <v>0.44</v>
      </c>
      <c r="H70" s="22">
        <v>0.66</v>
      </c>
      <c r="I70" s="22">
        <v>18.96</v>
      </c>
      <c r="J70" s="22">
        <v>28.44</v>
      </c>
      <c r="K70" s="22">
        <v>95.6</v>
      </c>
      <c r="L70" s="10">
        <v>143.4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</row>
    <row r="71" spans="1:136">
      <c r="A71" s="8"/>
      <c r="B71" s="8" t="s">
        <v>50</v>
      </c>
      <c r="C71" s="10">
        <f t="shared" ref="C71:L71" si="7">SUM(C64:C70)</f>
        <v>750</v>
      </c>
      <c r="D71" s="10">
        <f t="shared" si="7"/>
        <v>870</v>
      </c>
      <c r="E71" s="10">
        <f t="shared" si="7"/>
        <v>39.699999999999989</v>
      </c>
      <c r="F71" s="10">
        <f t="shared" si="7"/>
        <v>46.05</v>
      </c>
      <c r="G71" s="10">
        <f t="shared" si="7"/>
        <v>28.44</v>
      </c>
      <c r="H71" s="10">
        <f t="shared" si="7"/>
        <v>32.53</v>
      </c>
      <c r="I71" s="10">
        <f t="shared" si="7"/>
        <v>126.78</v>
      </c>
      <c r="J71" s="10">
        <f t="shared" si="7"/>
        <v>154.96</v>
      </c>
      <c r="K71" s="10">
        <f t="shared" si="7"/>
        <v>932.80000000000007</v>
      </c>
      <c r="L71" s="10">
        <f t="shared" si="7"/>
        <v>1109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</row>
    <row r="72" spans="1:136" s="29" customFormat="1">
      <c r="A72" s="30"/>
      <c r="B72" s="31" t="s">
        <v>36</v>
      </c>
      <c r="C72" s="33"/>
      <c r="D72" s="33"/>
      <c r="E72" s="33">
        <f t="shared" ref="E72:L72" si="8">E62+E71</f>
        <v>57.179999999999993</v>
      </c>
      <c r="F72" s="33">
        <f t="shared" si="8"/>
        <v>65.709999999999994</v>
      </c>
      <c r="G72" s="33">
        <f t="shared" si="8"/>
        <v>48.45</v>
      </c>
      <c r="H72" s="33">
        <f t="shared" si="8"/>
        <v>54.43</v>
      </c>
      <c r="I72" s="33">
        <f t="shared" si="8"/>
        <v>195.61</v>
      </c>
      <c r="J72" s="33">
        <f t="shared" si="8"/>
        <v>235.69</v>
      </c>
      <c r="K72" s="33">
        <f t="shared" si="8"/>
        <v>1460.3600000000001</v>
      </c>
      <c r="L72" s="33">
        <f t="shared" si="8"/>
        <v>1709.56</v>
      </c>
      <c r="M72" s="34"/>
      <c r="N72" s="34"/>
    </row>
    <row r="73" spans="1:136">
      <c r="A73" s="8"/>
      <c r="B73" s="8"/>
      <c r="C73" s="10"/>
      <c r="D73" s="10"/>
      <c r="E73" s="10"/>
      <c r="F73" s="10"/>
      <c r="G73" s="10"/>
      <c r="H73" s="10"/>
      <c r="I73" s="10"/>
      <c r="J73" s="10"/>
      <c r="K73" s="10"/>
      <c r="L73" s="10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</row>
    <row r="74" spans="1:136" ht="15.6" customHeight="1">
      <c r="A74" s="8"/>
      <c r="B74" s="14" t="s">
        <v>61</v>
      </c>
      <c r="C74" s="15"/>
      <c r="D74" s="10"/>
      <c r="E74" s="10"/>
      <c r="F74" s="10"/>
      <c r="G74" s="10"/>
      <c r="H74" s="10"/>
      <c r="I74" s="10"/>
      <c r="J74" s="10"/>
      <c r="K74" s="10"/>
      <c r="L74" s="10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</row>
    <row r="75" spans="1:136" s="16" customFormat="1">
      <c r="A75" s="17"/>
      <c r="B75" s="125" t="s">
        <v>16</v>
      </c>
      <c r="C75" s="18"/>
      <c r="D75" s="10"/>
      <c r="E75" s="10"/>
      <c r="F75" s="10"/>
      <c r="G75" s="10"/>
      <c r="H75" s="10"/>
      <c r="I75" s="10"/>
      <c r="J75" s="10"/>
      <c r="K75" s="10"/>
      <c r="L75" s="10"/>
    </row>
    <row r="76" spans="1:136" s="16" customFormat="1">
      <c r="A76" s="8" t="s">
        <v>62</v>
      </c>
      <c r="B76" s="8" t="s">
        <v>63</v>
      </c>
      <c r="C76" s="20">
        <v>160</v>
      </c>
      <c r="D76" s="20">
        <v>200</v>
      </c>
      <c r="E76" s="20">
        <f>ROUND(F76/D76*C76, 2)</f>
        <v>15.6</v>
      </c>
      <c r="F76" s="20">
        <v>19.5</v>
      </c>
      <c r="G76" s="20">
        <f>ROUND(H76/D76*C76, 2)</f>
        <v>16.96</v>
      </c>
      <c r="H76" s="20">
        <v>21.2</v>
      </c>
      <c r="I76" s="20">
        <f>ROUND(J76/D76*C76, 2)</f>
        <v>2.72</v>
      </c>
      <c r="J76" s="20">
        <v>3.4</v>
      </c>
      <c r="K76" s="20">
        <f>ROUND(L76/D76*C76, 2)</f>
        <v>225.6</v>
      </c>
      <c r="L76" s="20">
        <v>282</v>
      </c>
      <c r="M76" s="6"/>
      <c r="N76" s="6"/>
    </row>
    <row r="77" spans="1:136" s="16" customFormat="1" ht="15.75" customHeight="1">
      <c r="A77" s="8" t="s">
        <v>19</v>
      </c>
      <c r="B77" s="8" t="s">
        <v>20</v>
      </c>
      <c r="C77" s="10">
        <v>200</v>
      </c>
      <c r="D77" s="10">
        <v>200</v>
      </c>
      <c r="E77" s="10">
        <v>3</v>
      </c>
      <c r="F77" s="10">
        <v>3</v>
      </c>
      <c r="G77" s="10">
        <v>2.9</v>
      </c>
      <c r="H77" s="10">
        <v>2.9</v>
      </c>
      <c r="I77" s="10">
        <v>9.5</v>
      </c>
      <c r="J77" s="10">
        <v>9.5</v>
      </c>
      <c r="K77" s="10">
        <v>78</v>
      </c>
      <c r="L77" s="10">
        <v>78</v>
      </c>
      <c r="M77" s="6"/>
      <c r="N77" s="6"/>
    </row>
    <row r="78" spans="1:136" s="16" customFormat="1">
      <c r="A78" s="40"/>
      <c r="B78" s="8" t="s">
        <v>21</v>
      </c>
      <c r="C78" s="10">
        <v>40</v>
      </c>
      <c r="D78" s="10">
        <v>50</v>
      </c>
      <c r="E78" s="10">
        <v>4.2</v>
      </c>
      <c r="F78" s="10">
        <v>5.25</v>
      </c>
      <c r="G78" s="10">
        <v>1.8</v>
      </c>
      <c r="H78" s="10">
        <v>2.25</v>
      </c>
      <c r="I78" s="10">
        <v>21.2</v>
      </c>
      <c r="J78" s="10">
        <v>26.5</v>
      </c>
      <c r="K78" s="10">
        <v>118</v>
      </c>
      <c r="L78" s="10">
        <v>147.5</v>
      </c>
      <c r="M78" s="6"/>
      <c r="N78" s="6"/>
    </row>
    <row r="79" spans="1:136" ht="15.6" customHeight="1">
      <c r="A79" s="21" t="s">
        <v>24</v>
      </c>
      <c r="B79" s="21" t="s">
        <v>25</v>
      </c>
      <c r="C79" s="22">
        <v>10</v>
      </c>
      <c r="D79" s="22">
        <v>10</v>
      </c>
      <c r="E79" s="22">
        <v>0.08</v>
      </c>
      <c r="F79" s="22">
        <v>0.08</v>
      </c>
      <c r="G79" s="22">
        <v>7.25</v>
      </c>
      <c r="H79" s="22">
        <v>7.25</v>
      </c>
      <c r="I79" s="22">
        <v>0.13</v>
      </c>
      <c r="J79" s="22">
        <v>0.13</v>
      </c>
      <c r="K79" s="22">
        <v>66.06</v>
      </c>
      <c r="L79" s="10">
        <v>66.06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</row>
    <row r="80" spans="1:136" s="42" customFormat="1">
      <c r="A80" s="8"/>
      <c r="B80" s="8" t="s">
        <v>64</v>
      </c>
      <c r="C80" s="10">
        <v>200</v>
      </c>
      <c r="D80" s="10">
        <v>200</v>
      </c>
      <c r="E80" s="10">
        <v>3</v>
      </c>
      <c r="F80" s="10">
        <v>3</v>
      </c>
      <c r="G80" s="10">
        <v>1</v>
      </c>
      <c r="H80" s="10">
        <v>1</v>
      </c>
      <c r="I80" s="10">
        <v>42</v>
      </c>
      <c r="J80" s="10">
        <v>42</v>
      </c>
      <c r="K80" s="10">
        <v>184.2</v>
      </c>
      <c r="L80" s="10">
        <v>184.2</v>
      </c>
      <c r="M80" s="6"/>
      <c r="N80" s="6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</row>
    <row r="81" spans="1:136" s="16" customFormat="1">
      <c r="A81" s="8"/>
      <c r="B81" s="8" t="s">
        <v>28</v>
      </c>
      <c r="C81" s="10">
        <f t="shared" ref="C81:L81" si="9">SUM(C76:C80)</f>
        <v>610</v>
      </c>
      <c r="D81" s="10">
        <f t="shared" si="9"/>
        <v>660</v>
      </c>
      <c r="E81" s="10">
        <f t="shared" si="9"/>
        <v>25.88</v>
      </c>
      <c r="F81" s="10">
        <f t="shared" si="9"/>
        <v>30.83</v>
      </c>
      <c r="G81" s="10">
        <f t="shared" si="9"/>
        <v>29.91</v>
      </c>
      <c r="H81" s="10">
        <f t="shared" si="9"/>
        <v>34.599999999999994</v>
      </c>
      <c r="I81" s="10">
        <f t="shared" si="9"/>
        <v>75.550000000000011</v>
      </c>
      <c r="J81" s="10">
        <f t="shared" si="9"/>
        <v>81.53</v>
      </c>
      <c r="K81" s="10">
        <f t="shared" si="9"/>
        <v>671.86</v>
      </c>
      <c r="L81" s="10">
        <f t="shared" si="9"/>
        <v>757.76</v>
      </c>
      <c r="M81" s="6"/>
      <c r="N81" s="6"/>
    </row>
    <row r="82" spans="1:136" ht="15.75">
      <c r="A82" s="9"/>
      <c r="B82" s="125" t="s">
        <v>29</v>
      </c>
      <c r="C82" s="15"/>
      <c r="D82" s="10"/>
      <c r="E82" s="10"/>
      <c r="F82" s="10"/>
      <c r="G82" s="10"/>
      <c r="H82" s="10"/>
      <c r="I82" s="10"/>
      <c r="J82" s="10"/>
      <c r="K82" s="10"/>
      <c r="L82" s="10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</row>
    <row r="83" spans="1:136" ht="31.5" customHeight="1">
      <c r="A83" s="21" t="s">
        <v>220</v>
      </c>
      <c r="B83" s="21" t="s">
        <v>221</v>
      </c>
      <c r="C83" s="20">
        <v>60</v>
      </c>
      <c r="D83" s="20">
        <v>100</v>
      </c>
      <c r="E83" s="20">
        <f>ROUND(F83/D83*C83, 2)</f>
        <v>0.66</v>
      </c>
      <c r="F83" s="20">
        <v>1.1000000000000001</v>
      </c>
      <c r="G83" s="20">
        <f>ROUND(H83/D83*C83, 2)</f>
        <v>6.48</v>
      </c>
      <c r="H83" s="20">
        <v>10.8</v>
      </c>
      <c r="I83" s="20">
        <f>ROUND(J83/D83*C83, 2)</f>
        <v>3.96</v>
      </c>
      <c r="J83" s="20">
        <v>6.6</v>
      </c>
      <c r="K83" s="20">
        <f>ROUND(L83/D83*C83, 2)</f>
        <v>77.400000000000006</v>
      </c>
      <c r="L83" s="20">
        <v>129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</row>
    <row r="84" spans="1:136">
      <c r="A84" s="21" t="s">
        <v>65</v>
      </c>
      <c r="B84" s="21" t="s">
        <v>211</v>
      </c>
      <c r="C84" s="22">
        <v>200</v>
      </c>
      <c r="D84" s="22">
        <v>250</v>
      </c>
      <c r="E84" s="22">
        <v>1.6</v>
      </c>
      <c r="F84" s="22">
        <v>2</v>
      </c>
      <c r="G84" s="22">
        <v>6</v>
      </c>
      <c r="H84" s="22">
        <v>7</v>
      </c>
      <c r="I84" s="22">
        <v>8.8000000000000007</v>
      </c>
      <c r="J84" s="22">
        <v>11</v>
      </c>
      <c r="K84" s="22">
        <v>95.2</v>
      </c>
      <c r="L84" s="10">
        <v>119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</row>
    <row r="85" spans="1:136" s="6" customFormat="1">
      <c r="A85" s="135">
        <v>45536</v>
      </c>
      <c r="B85" s="44" t="s">
        <v>212</v>
      </c>
      <c r="C85" s="45">
        <v>10</v>
      </c>
      <c r="D85" s="45">
        <v>10</v>
      </c>
      <c r="E85" s="45">
        <v>2.4</v>
      </c>
      <c r="F85" s="45">
        <v>2.4</v>
      </c>
      <c r="G85" s="45">
        <v>2.2000000000000002</v>
      </c>
      <c r="H85" s="45">
        <v>2.2000000000000002</v>
      </c>
      <c r="I85" s="45">
        <v>0.02</v>
      </c>
      <c r="J85" s="45">
        <v>0.02</v>
      </c>
      <c r="K85" s="45">
        <v>30</v>
      </c>
      <c r="L85" s="124">
        <v>30</v>
      </c>
    </row>
    <row r="86" spans="1:136" s="6" customFormat="1" ht="30">
      <c r="A86" s="44" t="s">
        <v>208</v>
      </c>
      <c r="B86" s="126" t="s">
        <v>207</v>
      </c>
      <c r="C86" s="45">
        <v>200</v>
      </c>
      <c r="D86" s="45">
        <v>200</v>
      </c>
      <c r="E86" s="45">
        <v>15.3</v>
      </c>
      <c r="F86" s="45">
        <v>15.3</v>
      </c>
      <c r="G86" s="45">
        <v>14</v>
      </c>
      <c r="H86" s="45">
        <v>14</v>
      </c>
      <c r="I86" s="45">
        <v>28</v>
      </c>
      <c r="J86" s="45">
        <v>28</v>
      </c>
      <c r="K86" s="45">
        <v>300</v>
      </c>
      <c r="L86" s="122">
        <v>300</v>
      </c>
    </row>
    <row r="87" spans="1:136" s="6" customFormat="1" ht="30">
      <c r="A87" s="44" t="s">
        <v>185</v>
      </c>
      <c r="B87" s="126" t="s">
        <v>71</v>
      </c>
      <c r="C87" s="45">
        <v>200</v>
      </c>
      <c r="D87" s="45">
        <v>200</v>
      </c>
      <c r="E87" s="45">
        <v>0.1</v>
      </c>
      <c r="F87" s="45">
        <v>0.1</v>
      </c>
      <c r="G87" s="45">
        <v>0</v>
      </c>
      <c r="H87" s="45">
        <v>0</v>
      </c>
      <c r="I87" s="45">
        <v>9.8000000000000007</v>
      </c>
      <c r="J87" s="45">
        <v>9.8000000000000007</v>
      </c>
      <c r="K87" s="45">
        <v>38</v>
      </c>
      <c r="L87" s="122">
        <v>38</v>
      </c>
    </row>
    <row r="88" spans="1:136">
      <c r="A88" s="8"/>
      <c r="B88" s="8" t="s">
        <v>33</v>
      </c>
      <c r="C88" s="20">
        <v>60</v>
      </c>
      <c r="D88" s="20">
        <v>70</v>
      </c>
      <c r="E88" s="20">
        <f>ROUND(F88/D88*C88, 1)</f>
        <v>4.5</v>
      </c>
      <c r="F88" s="20">
        <v>5.3</v>
      </c>
      <c r="G88" s="20">
        <f>ROUND(H88/D88*C88, 2)</f>
        <v>0.6</v>
      </c>
      <c r="H88" s="20">
        <v>0.7</v>
      </c>
      <c r="I88" s="20">
        <f>ROUND(J88/D88*C88, 2)</f>
        <v>28.11</v>
      </c>
      <c r="J88" s="20">
        <v>32.799999999999997</v>
      </c>
      <c r="K88" s="20">
        <f>ROUND(L88/D88*C88, 2)</f>
        <v>138</v>
      </c>
      <c r="L88" s="20">
        <v>161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</row>
    <row r="89" spans="1:136">
      <c r="A89" s="8"/>
      <c r="B89" s="8" t="s">
        <v>34</v>
      </c>
      <c r="C89" s="10">
        <v>40</v>
      </c>
      <c r="D89" s="10">
        <v>60</v>
      </c>
      <c r="E89" s="22">
        <v>2.84</v>
      </c>
      <c r="F89" s="22">
        <v>4.26</v>
      </c>
      <c r="G89" s="22">
        <v>0.44</v>
      </c>
      <c r="H89" s="22">
        <v>0.66</v>
      </c>
      <c r="I89" s="22">
        <v>18.96</v>
      </c>
      <c r="J89" s="22">
        <v>28.44</v>
      </c>
      <c r="K89" s="22">
        <v>95.6</v>
      </c>
      <c r="L89" s="10">
        <v>143.4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</row>
    <row r="90" spans="1:136">
      <c r="A90" s="21"/>
      <c r="B90" s="8" t="s">
        <v>50</v>
      </c>
      <c r="C90" s="22">
        <f t="shared" ref="C90:L90" si="10">SUM(C83:C89)</f>
        <v>770</v>
      </c>
      <c r="D90" s="22">
        <f t="shared" si="10"/>
        <v>890</v>
      </c>
      <c r="E90" s="22">
        <f t="shared" si="10"/>
        <v>27.400000000000002</v>
      </c>
      <c r="F90" s="22">
        <f t="shared" si="10"/>
        <v>30.46</v>
      </c>
      <c r="G90" s="22">
        <f t="shared" si="10"/>
        <v>29.720000000000002</v>
      </c>
      <c r="H90" s="22">
        <f t="shared" si="10"/>
        <v>35.36</v>
      </c>
      <c r="I90" s="22">
        <f t="shared" si="10"/>
        <v>97.65</v>
      </c>
      <c r="J90" s="22">
        <f t="shared" si="10"/>
        <v>116.66</v>
      </c>
      <c r="K90" s="22">
        <f t="shared" si="10"/>
        <v>774.2</v>
      </c>
      <c r="L90" s="10">
        <f t="shared" si="10"/>
        <v>920.4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</row>
    <row r="91" spans="1:136" s="29" customFormat="1">
      <c r="A91" s="30"/>
      <c r="B91" s="31" t="s">
        <v>36</v>
      </c>
      <c r="C91" s="33"/>
      <c r="D91" s="33"/>
      <c r="E91" s="33">
        <f t="shared" ref="E91:L91" si="11">E81+E90</f>
        <v>53.28</v>
      </c>
      <c r="F91" s="33">
        <f t="shared" si="11"/>
        <v>61.29</v>
      </c>
      <c r="G91" s="33">
        <f t="shared" si="11"/>
        <v>59.63</v>
      </c>
      <c r="H91" s="33">
        <f t="shared" si="11"/>
        <v>69.959999999999994</v>
      </c>
      <c r="I91" s="33">
        <f t="shared" si="11"/>
        <v>173.20000000000002</v>
      </c>
      <c r="J91" s="33">
        <f t="shared" si="11"/>
        <v>198.19</v>
      </c>
      <c r="K91" s="33">
        <f t="shared" si="11"/>
        <v>1446.06</v>
      </c>
      <c r="L91" s="33">
        <f t="shared" si="11"/>
        <v>1678.1599999999999</v>
      </c>
      <c r="M91" s="34"/>
      <c r="N91" s="34"/>
    </row>
    <row r="92" spans="1:136">
      <c r="A92" s="46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4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</row>
    <row r="93" spans="1:136" ht="15.75">
      <c r="A93" s="8"/>
      <c r="B93" s="14" t="s">
        <v>67</v>
      </c>
      <c r="C93" s="49"/>
      <c r="D93" s="48"/>
      <c r="E93" s="48"/>
      <c r="F93" s="48"/>
      <c r="G93" s="48"/>
      <c r="H93" s="48"/>
      <c r="I93" s="48"/>
      <c r="J93" s="48"/>
      <c r="K93" s="48"/>
      <c r="L93" s="48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</row>
    <row r="94" spans="1:136" s="16" customFormat="1">
      <c r="A94" s="17"/>
      <c r="B94" s="125" t="s">
        <v>16</v>
      </c>
      <c r="C94" s="18"/>
      <c r="D94" s="10"/>
      <c r="E94" s="10"/>
      <c r="F94" s="10"/>
      <c r="G94" s="10"/>
      <c r="H94" s="10"/>
      <c r="I94" s="10"/>
      <c r="J94" s="10"/>
      <c r="K94" s="10"/>
      <c r="L94" s="10"/>
    </row>
    <row r="95" spans="1:136" s="16" customFormat="1" ht="18" customHeight="1">
      <c r="A95" s="8" t="s">
        <v>68</v>
      </c>
      <c r="B95" s="8" t="s">
        <v>69</v>
      </c>
      <c r="C95" s="20">
        <v>180</v>
      </c>
      <c r="D95" s="20">
        <v>200</v>
      </c>
      <c r="E95" s="20">
        <f>ROUND(F95/D95*C95, 2)</f>
        <v>14.58</v>
      </c>
      <c r="F95" s="20">
        <v>16.2</v>
      </c>
      <c r="G95" s="20">
        <f>ROUND(H95/D95*C95, 2)</f>
        <v>11.43</v>
      </c>
      <c r="H95" s="20">
        <v>12.7</v>
      </c>
      <c r="I95" s="20">
        <f>ROUND(J95/D95*C95, 2)</f>
        <v>20.58</v>
      </c>
      <c r="J95" s="20">
        <v>22.87</v>
      </c>
      <c r="K95" s="20">
        <f>ROUND(L95/D95*C95, 2)</f>
        <v>250.2</v>
      </c>
      <c r="L95" s="20">
        <v>278</v>
      </c>
      <c r="M95" s="6"/>
      <c r="N95" s="6"/>
    </row>
    <row r="96" spans="1:136">
      <c r="A96" s="8" t="s">
        <v>22</v>
      </c>
      <c r="B96" s="8" t="s">
        <v>23</v>
      </c>
      <c r="C96" s="20">
        <v>6</v>
      </c>
      <c r="D96" s="20">
        <v>10</v>
      </c>
      <c r="E96" s="20">
        <f>ROUND(F96/D96*C96, 2)</f>
        <v>1.56</v>
      </c>
      <c r="F96" s="20">
        <v>2.6</v>
      </c>
      <c r="G96" s="20">
        <f>ROUND(H96/D96*C96, 2)</f>
        <v>1.62</v>
      </c>
      <c r="H96" s="20">
        <v>2.7</v>
      </c>
      <c r="I96" s="20">
        <f>ROUND(J96/D96*C96, 2)</f>
        <v>0</v>
      </c>
      <c r="J96" s="20">
        <v>0</v>
      </c>
      <c r="K96" s="20">
        <f>ROUND(L96/D96*C96, 2)</f>
        <v>21</v>
      </c>
      <c r="L96" s="20">
        <v>35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</row>
    <row r="97" spans="1:136" s="16" customFormat="1">
      <c r="A97" s="8" t="s">
        <v>70</v>
      </c>
      <c r="B97" s="8" t="s">
        <v>71</v>
      </c>
      <c r="C97" s="10">
        <v>200</v>
      </c>
      <c r="D97" s="10">
        <v>200</v>
      </c>
      <c r="E97" s="10">
        <v>0.1</v>
      </c>
      <c r="F97" s="10">
        <v>0.1</v>
      </c>
      <c r="G97" s="10">
        <v>0</v>
      </c>
      <c r="H97" s="10">
        <v>0</v>
      </c>
      <c r="I97" s="10">
        <v>9.8000000000000007</v>
      </c>
      <c r="J97" s="10">
        <v>9.8000000000000007</v>
      </c>
      <c r="K97" s="10">
        <v>38</v>
      </c>
      <c r="L97" s="10">
        <v>38</v>
      </c>
      <c r="M97" s="6"/>
      <c r="N97" s="6"/>
    </row>
    <row r="98" spans="1:136" s="16" customFormat="1">
      <c r="A98" s="40"/>
      <c r="B98" s="8" t="s">
        <v>21</v>
      </c>
      <c r="C98" s="10">
        <v>40</v>
      </c>
      <c r="D98" s="10">
        <v>50</v>
      </c>
      <c r="E98" s="10">
        <v>4.2</v>
      </c>
      <c r="F98" s="10">
        <v>5.25</v>
      </c>
      <c r="G98" s="10">
        <v>1.8</v>
      </c>
      <c r="H98" s="10">
        <v>2.25</v>
      </c>
      <c r="I98" s="10">
        <v>21.2</v>
      </c>
      <c r="J98" s="10">
        <v>26.5</v>
      </c>
      <c r="K98" s="10">
        <v>118</v>
      </c>
      <c r="L98" s="10">
        <v>147.5</v>
      </c>
      <c r="M98" s="6"/>
      <c r="N98" s="6"/>
    </row>
    <row r="99" spans="1:136">
      <c r="A99" s="8"/>
      <c r="B99" s="8" t="s">
        <v>72</v>
      </c>
      <c r="C99" s="20">
        <v>150</v>
      </c>
      <c r="D99" s="20">
        <v>150</v>
      </c>
      <c r="E99" s="20">
        <v>0.6</v>
      </c>
      <c r="F99" s="20">
        <v>0.6</v>
      </c>
      <c r="G99" s="20">
        <v>0.6</v>
      </c>
      <c r="H99" s="20">
        <v>0.6</v>
      </c>
      <c r="I99" s="20">
        <v>14.7</v>
      </c>
      <c r="J99" s="20">
        <v>14.7</v>
      </c>
      <c r="K99" s="20">
        <v>73</v>
      </c>
      <c r="L99" s="20">
        <v>73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</row>
    <row r="100" spans="1:136" s="16" customFormat="1">
      <c r="A100" s="8"/>
      <c r="B100" s="8" t="s">
        <v>28</v>
      </c>
      <c r="C100" s="10">
        <f t="shared" ref="C100:L100" si="12">SUM(C95:C99)</f>
        <v>576</v>
      </c>
      <c r="D100" s="10">
        <f t="shared" si="12"/>
        <v>610</v>
      </c>
      <c r="E100" s="10">
        <f t="shared" si="12"/>
        <v>21.040000000000003</v>
      </c>
      <c r="F100" s="10">
        <f t="shared" si="12"/>
        <v>24.750000000000004</v>
      </c>
      <c r="G100" s="10">
        <f t="shared" si="12"/>
        <v>15.450000000000001</v>
      </c>
      <c r="H100" s="10">
        <f t="shared" si="12"/>
        <v>18.25</v>
      </c>
      <c r="I100" s="10">
        <f t="shared" si="12"/>
        <v>66.28</v>
      </c>
      <c r="J100" s="10">
        <f t="shared" si="12"/>
        <v>73.87</v>
      </c>
      <c r="K100" s="10">
        <f t="shared" si="12"/>
        <v>500.2</v>
      </c>
      <c r="L100" s="10">
        <f t="shared" si="12"/>
        <v>571.5</v>
      </c>
      <c r="M100" s="6"/>
      <c r="N100" s="6"/>
    </row>
    <row r="101" spans="1:136" ht="15.75">
      <c r="A101" s="9"/>
      <c r="B101" s="125" t="s">
        <v>29</v>
      </c>
      <c r="C101" s="15"/>
      <c r="D101" s="10"/>
      <c r="E101" s="10"/>
      <c r="F101" s="10"/>
      <c r="G101" s="10"/>
      <c r="H101" s="10"/>
      <c r="I101" s="10"/>
      <c r="J101" s="10"/>
      <c r="K101" s="10"/>
      <c r="L101" s="10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</row>
    <row r="102" spans="1:136" s="6" customFormat="1" ht="45">
      <c r="A102" s="136" t="s">
        <v>223</v>
      </c>
      <c r="B102" s="127" t="s">
        <v>222</v>
      </c>
      <c r="C102" s="137">
        <v>60</v>
      </c>
      <c r="D102" s="132">
        <v>100</v>
      </c>
      <c r="E102" s="132">
        <v>0.48</v>
      </c>
      <c r="F102" s="132">
        <v>0.8</v>
      </c>
      <c r="G102" s="132">
        <v>0</v>
      </c>
      <c r="H102" s="132">
        <v>0</v>
      </c>
      <c r="I102" s="132">
        <v>1.44</v>
      </c>
      <c r="J102" s="132">
        <v>2.4</v>
      </c>
      <c r="K102" s="132">
        <v>9.6</v>
      </c>
      <c r="L102" s="132">
        <v>16</v>
      </c>
    </row>
    <row r="103" spans="1:136" s="6" customFormat="1">
      <c r="A103" s="120"/>
      <c r="B103" s="127" t="s">
        <v>213</v>
      </c>
      <c r="C103" s="137">
        <v>200</v>
      </c>
      <c r="D103" s="122">
        <v>250</v>
      </c>
      <c r="E103" s="122">
        <v>1.68</v>
      </c>
      <c r="F103" s="122">
        <v>2.1</v>
      </c>
      <c r="G103" s="122">
        <v>4.24</v>
      </c>
      <c r="H103" s="122">
        <v>5.3</v>
      </c>
      <c r="I103" s="122">
        <v>8.4</v>
      </c>
      <c r="J103" s="122">
        <v>10.5</v>
      </c>
      <c r="K103" s="122">
        <v>82.4</v>
      </c>
      <c r="L103" s="122">
        <v>103</v>
      </c>
    </row>
    <row r="104" spans="1:136" s="6" customFormat="1">
      <c r="A104" s="136">
        <v>45536</v>
      </c>
      <c r="B104" s="127" t="s">
        <v>98</v>
      </c>
      <c r="C104" s="137">
        <v>10</v>
      </c>
      <c r="D104" s="122">
        <v>10</v>
      </c>
      <c r="E104" s="122">
        <v>2.4</v>
      </c>
      <c r="F104" s="122">
        <v>2.4</v>
      </c>
      <c r="G104" s="122">
        <v>2.2000000000000002</v>
      </c>
      <c r="H104" s="122">
        <v>2.2000000000000002</v>
      </c>
      <c r="I104" s="122">
        <v>0.02</v>
      </c>
      <c r="J104" s="122">
        <v>0.02</v>
      </c>
      <c r="K104" s="122">
        <v>30</v>
      </c>
      <c r="L104" s="122">
        <v>30</v>
      </c>
    </row>
    <row r="105" spans="1:136" s="6" customFormat="1">
      <c r="A105" s="136">
        <v>439</v>
      </c>
      <c r="B105" s="127" t="s">
        <v>214</v>
      </c>
      <c r="C105" s="137">
        <v>90</v>
      </c>
      <c r="D105" s="124">
        <v>100</v>
      </c>
      <c r="E105" s="124">
        <v>21.2</v>
      </c>
      <c r="F105" s="124">
        <v>23.5</v>
      </c>
      <c r="G105" s="124">
        <v>20.100000000000001</v>
      </c>
      <c r="H105" s="124">
        <v>22.4</v>
      </c>
      <c r="I105" s="124">
        <v>0.22</v>
      </c>
      <c r="J105" s="124">
        <v>0.25</v>
      </c>
      <c r="K105" s="124">
        <v>266.60000000000002</v>
      </c>
      <c r="L105" s="124">
        <v>296.2</v>
      </c>
    </row>
    <row r="106" spans="1:136" s="6" customFormat="1">
      <c r="A106" s="120" t="s">
        <v>198</v>
      </c>
      <c r="B106" s="127" t="s">
        <v>186</v>
      </c>
      <c r="C106" s="137">
        <v>150</v>
      </c>
      <c r="D106" s="122">
        <v>180</v>
      </c>
      <c r="E106" s="122">
        <v>5.3</v>
      </c>
      <c r="F106" s="122">
        <v>6.3</v>
      </c>
      <c r="G106" s="122">
        <v>3.8</v>
      </c>
      <c r="H106" s="122">
        <v>4.5</v>
      </c>
      <c r="I106" s="122">
        <v>32.4</v>
      </c>
      <c r="J106" s="122">
        <v>38.9</v>
      </c>
      <c r="K106" s="122">
        <v>185</v>
      </c>
      <c r="L106" s="122">
        <v>222</v>
      </c>
    </row>
    <row r="107" spans="1:136">
      <c r="A107" s="8" t="s">
        <v>74</v>
      </c>
      <c r="B107" s="8" t="s">
        <v>75</v>
      </c>
      <c r="C107" s="10">
        <v>200</v>
      </c>
      <c r="D107" s="10">
        <v>200</v>
      </c>
      <c r="E107" s="10">
        <v>1</v>
      </c>
      <c r="F107" s="10">
        <v>1</v>
      </c>
      <c r="G107" s="10">
        <v>0.1</v>
      </c>
      <c r="H107" s="10">
        <v>0.1</v>
      </c>
      <c r="I107" s="10">
        <v>19.8</v>
      </c>
      <c r="J107" s="10">
        <v>19.8</v>
      </c>
      <c r="K107" s="10">
        <v>88</v>
      </c>
      <c r="L107" s="10">
        <v>88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</row>
    <row r="108" spans="1:136">
      <c r="A108" s="8"/>
      <c r="B108" s="8" t="s">
        <v>33</v>
      </c>
      <c r="C108" s="10">
        <v>50</v>
      </c>
      <c r="D108" s="10">
        <v>60</v>
      </c>
      <c r="E108" s="10">
        <v>3.8</v>
      </c>
      <c r="F108" s="10">
        <v>4</v>
      </c>
      <c r="G108" s="10">
        <v>0.5</v>
      </c>
      <c r="H108" s="10">
        <v>0.6</v>
      </c>
      <c r="I108" s="10">
        <v>23.4</v>
      </c>
      <c r="J108" s="10">
        <v>30</v>
      </c>
      <c r="K108" s="10">
        <v>115</v>
      </c>
      <c r="L108" s="10">
        <v>140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</row>
    <row r="109" spans="1:136">
      <c r="A109" s="21"/>
      <c r="B109" s="21" t="s">
        <v>34</v>
      </c>
      <c r="C109" s="22">
        <v>40</v>
      </c>
      <c r="D109" s="22">
        <v>60</v>
      </c>
      <c r="E109" s="22">
        <v>2.84</v>
      </c>
      <c r="F109" s="22">
        <v>4.26</v>
      </c>
      <c r="G109" s="22">
        <v>0.44</v>
      </c>
      <c r="H109" s="22">
        <v>0.66</v>
      </c>
      <c r="I109" s="22">
        <v>18.96</v>
      </c>
      <c r="J109" s="22">
        <v>28.44</v>
      </c>
      <c r="K109" s="22">
        <v>95.6</v>
      </c>
      <c r="L109" s="10">
        <v>143.4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</row>
    <row r="110" spans="1:136" ht="15" customHeight="1">
      <c r="A110" s="21"/>
      <c r="B110" s="8" t="s">
        <v>50</v>
      </c>
      <c r="C110" s="22">
        <v>800</v>
      </c>
      <c r="D110" s="22">
        <v>960</v>
      </c>
      <c r="E110" s="22">
        <v>38.700000000000003</v>
      </c>
      <c r="F110" s="22">
        <v>44.36</v>
      </c>
      <c r="G110" s="22">
        <v>31.38</v>
      </c>
      <c r="H110" s="22">
        <v>35.76</v>
      </c>
      <c r="I110" s="22">
        <v>104.64</v>
      </c>
      <c r="J110" s="22">
        <v>130.31</v>
      </c>
      <c r="K110" s="22">
        <v>872.2</v>
      </c>
      <c r="L110" s="10">
        <v>1038.5999999999999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</row>
    <row r="111" spans="1:136" s="50" customFormat="1">
      <c r="A111" s="31"/>
      <c r="B111" s="31" t="s">
        <v>36</v>
      </c>
      <c r="C111" s="33"/>
      <c r="D111" s="33"/>
      <c r="E111" s="33">
        <f t="shared" ref="E111:L111" si="13">E100+E110</f>
        <v>59.740000000000009</v>
      </c>
      <c r="F111" s="33">
        <f t="shared" si="13"/>
        <v>69.11</v>
      </c>
      <c r="G111" s="33">
        <f t="shared" si="13"/>
        <v>46.83</v>
      </c>
      <c r="H111" s="33">
        <f t="shared" si="13"/>
        <v>54.01</v>
      </c>
      <c r="I111" s="33">
        <f t="shared" si="13"/>
        <v>170.92000000000002</v>
      </c>
      <c r="J111" s="33">
        <f t="shared" si="13"/>
        <v>204.18</v>
      </c>
      <c r="K111" s="33">
        <f t="shared" si="13"/>
        <v>1372.4</v>
      </c>
      <c r="L111" s="33">
        <f t="shared" si="13"/>
        <v>1610.1</v>
      </c>
      <c r="M111" s="34"/>
      <c r="N111" s="34"/>
    </row>
    <row r="112" spans="1:136">
      <c r="A112" s="8"/>
      <c r="B112" s="8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</row>
    <row r="113" spans="1:136" s="23" customFormat="1" ht="15.75">
      <c r="A113" s="8"/>
      <c r="B113" s="14" t="s">
        <v>76</v>
      </c>
      <c r="C113" s="15"/>
      <c r="D113" s="10"/>
      <c r="E113" s="10"/>
      <c r="F113" s="10"/>
      <c r="G113" s="10"/>
      <c r="H113" s="10"/>
      <c r="I113" s="10"/>
      <c r="J113" s="10"/>
      <c r="K113" s="10"/>
      <c r="L113" s="10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</row>
    <row r="114" spans="1:136" s="16" customFormat="1">
      <c r="A114" s="17"/>
      <c r="B114" s="125" t="s">
        <v>16</v>
      </c>
      <c r="C114" s="18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36" ht="30">
      <c r="A115" s="8" t="s">
        <v>77</v>
      </c>
      <c r="B115" s="8" t="s">
        <v>78</v>
      </c>
      <c r="C115" s="10">
        <v>200</v>
      </c>
      <c r="D115" s="10">
        <v>250</v>
      </c>
      <c r="E115" s="10">
        <v>5</v>
      </c>
      <c r="F115" s="10">
        <v>6.2</v>
      </c>
      <c r="G115" s="10">
        <v>5.9</v>
      </c>
      <c r="H115" s="10">
        <v>7.37</v>
      </c>
      <c r="I115" s="10">
        <v>25.6</v>
      </c>
      <c r="J115" s="10">
        <v>32</v>
      </c>
      <c r="K115" s="10">
        <v>175</v>
      </c>
      <c r="L115" s="10">
        <v>219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</row>
    <row r="116" spans="1:136" ht="15.6" customHeight="1">
      <c r="A116" s="21" t="s">
        <v>24</v>
      </c>
      <c r="B116" s="21" t="s">
        <v>25</v>
      </c>
      <c r="C116" s="22">
        <v>10</v>
      </c>
      <c r="D116" s="22">
        <v>10</v>
      </c>
      <c r="E116" s="22">
        <v>0.08</v>
      </c>
      <c r="F116" s="22">
        <v>0.08</v>
      </c>
      <c r="G116" s="22">
        <v>7.25</v>
      </c>
      <c r="H116" s="22">
        <v>7.25</v>
      </c>
      <c r="I116" s="22">
        <v>0.13</v>
      </c>
      <c r="J116" s="22">
        <v>0.13</v>
      </c>
      <c r="K116" s="22">
        <v>66.06</v>
      </c>
      <c r="L116" s="10">
        <v>66.06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1:136" s="16" customFormat="1">
      <c r="A117" s="23" t="s">
        <v>26</v>
      </c>
      <c r="B117" s="8" t="s">
        <v>79</v>
      </c>
      <c r="C117" s="20">
        <v>20</v>
      </c>
      <c r="D117" s="20">
        <v>30</v>
      </c>
      <c r="E117" s="20">
        <v>0.1</v>
      </c>
      <c r="F117" s="20">
        <f>ROUND(E117/C117*D117, 2)</f>
        <v>0.15</v>
      </c>
      <c r="G117" s="20">
        <v>0</v>
      </c>
      <c r="H117" s="20">
        <f>ROUND(G117/C117*D117, 2)</f>
        <v>0</v>
      </c>
      <c r="I117" s="20">
        <v>14.3</v>
      </c>
      <c r="J117" s="20">
        <f>ROUND(I117/C117*D117, 2)</f>
        <v>21.45</v>
      </c>
      <c r="K117" s="20">
        <v>55.6</v>
      </c>
      <c r="L117" s="20">
        <f>ROUND(K117/C117*D117, 2)</f>
        <v>83.4</v>
      </c>
      <c r="M117" s="6"/>
      <c r="N117" s="6"/>
    </row>
    <row r="118" spans="1:136" s="16" customFormat="1" ht="16.5" customHeight="1">
      <c r="A118" s="8" t="s">
        <v>80</v>
      </c>
      <c r="B118" s="8" t="s">
        <v>81</v>
      </c>
      <c r="C118" s="10">
        <v>205</v>
      </c>
      <c r="D118" s="10">
        <v>205</v>
      </c>
      <c r="E118" s="10">
        <v>0.1</v>
      </c>
      <c r="F118" s="10">
        <v>0.1</v>
      </c>
      <c r="G118" s="10">
        <v>0</v>
      </c>
      <c r="H118" s="10">
        <v>0</v>
      </c>
      <c r="I118" s="10">
        <v>9.9</v>
      </c>
      <c r="J118" s="10">
        <v>9.9</v>
      </c>
      <c r="K118" s="10">
        <v>40</v>
      </c>
      <c r="L118" s="10">
        <v>40</v>
      </c>
      <c r="M118" s="6"/>
      <c r="N118" s="6"/>
    </row>
    <row r="119" spans="1:136" s="16" customFormat="1" ht="16.5" customHeight="1">
      <c r="A119" s="40"/>
      <c r="B119" s="8" t="s">
        <v>21</v>
      </c>
      <c r="C119" s="10">
        <v>40</v>
      </c>
      <c r="D119" s="10">
        <v>50</v>
      </c>
      <c r="E119" s="10">
        <v>4.2</v>
      </c>
      <c r="F119" s="10">
        <v>5.25</v>
      </c>
      <c r="G119" s="10">
        <v>1.8</v>
      </c>
      <c r="H119" s="10">
        <v>2.25</v>
      </c>
      <c r="I119" s="10">
        <v>21.2</v>
      </c>
      <c r="J119" s="10">
        <v>26.5</v>
      </c>
      <c r="K119" s="10">
        <v>118</v>
      </c>
      <c r="L119" s="10">
        <v>147.5</v>
      </c>
      <c r="M119" s="6"/>
      <c r="N119" s="6"/>
    </row>
    <row r="120" spans="1:136" s="23" customFormat="1">
      <c r="A120" s="24" t="s">
        <v>26</v>
      </c>
      <c r="B120" s="24" t="s">
        <v>27</v>
      </c>
      <c r="C120" s="25">
        <v>200</v>
      </c>
      <c r="D120" s="25">
        <v>200</v>
      </c>
      <c r="E120" s="25">
        <v>1</v>
      </c>
      <c r="F120" s="25">
        <v>1</v>
      </c>
      <c r="G120" s="25">
        <v>0.2</v>
      </c>
      <c r="H120" s="25">
        <v>0.2</v>
      </c>
      <c r="I120" s="25">
        <v>20.2</v>
      </c>
      <c r="J120" s="25">
        <v>20.2</v>
      </c>
      <c r="K120" s="25">
        <v>86.5</v>
      </c>
      <c r="L120" s="10">
        <v>86.5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</row>
    <row r="121" spans="1:136" s="16" customFormat="1">
      <c r="A121" s="8"/>
      <c r="B121" s="8" t="s">
        <v>28</v>
      </c>
      <c r="C121" s="10">
        <f t="shared" ref="C121:L121" si="14">SUM(C115:C120)</f>
        <v>675</v>
      </c>
      <c r="D121" s="10">
        <f t="shared" si="14"/>
        <v>745</v>
      </c>
      <c r="E121" s="10">
        <f t="shared" si="14"/>
        <v>10.48</v>
      </c>
      <c r="F121" s="10">
        <f t="shared" si="14"/>
        <v>12.780000000000001</v>
      </c>
      <c r="G121" s="10">
        <f t="shared" si="14"/>
        <v>15.15</v>
      </c>
      <c r="H121" s="10">
        <f t="shared" si="14"/>
        <v>17.07</v>
      </c>
      <c r="I121" s="10">
        <f t="shared" si="14"/>
        <v>91.33</v>
      </c>
      <c r="J121" s="10">
        <f t="shared" si="14"/>
        <v>110.17999999999999</v>
      </c>
      <c r="K121" s="10">
        <f t="shared" si="14"/>
        <v>541.16000000000008</v>
      </c>
      <c r="L121" s="10">
        <f t="shared" si="14"/>
        <v>642.46</v>
      </c>
      <c r="M121" s="6"/>
      <c r="N121" s="6"/>
    </row>
    <row r="122" spans="1:136" s="16" customFormat="1">
      <c r="A122" s="8"/>
      <c r="B122" s="125" t="s">
        <v>29</v>
      </c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6"/>
      <c r="N122" s="6"/>
    </row>
    <row r="123" spans="1:136" s="6" customFormat="1">
      <c r="A123" s="21" t="s">
        <v>215</v>
      </c>
      <c r="B123" s="21" t="s">
        <v>187</v>
      </c>
      <c r="C123" s="128">
        <v>200</v>
      </c>
      <c r="D123" s="128">
        <v>250</v>
      </c>
      <c r="E123" s="128">
        <v>4.4000000000000004</v>
      </c>
      <c r="F123" s="128">
        <v>5.5</v>
      </c>
      <c r="G123" s="128">
        <v>4.5</v>
      </c>
      <c r="H123" s="128">
        <v>5.6</v>
      </c>
      <c r="I123" s="128">
        <v>16.7</v>
      </c>
      <c r="J123" s="128">
        <v>20.8</v>
      </c>
      <c r="K123" s="128">
        <v>131.19999999999999</v>
      </c>
      <c r="L123" s="20">
        <v>164</v>
      </c>
    </row>
    <row r="124" spans="1:136" s="53" customFormat="1">
      <c r="A124" s="44" t="s">
        <v>216</v>
      </c>
      <c r="B124" s="44" t="s">
        <v>188</v>
      </c>
      <c r="C124" s="45">
        <v>100</v>
      </c>
      <c r="D124" s="45">
        <v>100</v>
      </c>
      <c r="E124" s="45">
        <v>14.9</v>
      </c>
      <c r="F124" s="129">
        <v>14.9</v>
      </c>
      <c r="G124" s="45">
        <v>15.7</v>
      </c>
      <c r="H124" s="45">
        <v>15.7</v>
      </c>
      <c r="I124" s="45">
        <v>4.7</v>
      </c>
      <c r="J124" s="45">
        <v>4.7</v>
      </c>
      <c r="K124" s="45">
        <v>221</v>
      </c>
      <c r="L124" s="122">
        <v>221</v>
      </c>
    </row>
    <row r="125" spans="1:136" s="53" customFormat="1">
      <c r="A125" s="135">
        <v>45385</v>
      </c>
      <c r="B125" s="44" t="s">
        <v>66</v>
      </c>
      <c r="C125" s="45">
        <v>150</v>
      </c>
      <c r="D125" s="45">
        <v>180</v>
      </c>
      <c r="E125" s="45">
        <v>4.5999999999999996</v>
      </c>
      <c r="F125" s="129">
        <v>5.5</v>
      </c>
      <c r="G125" s="45">
        <v>4</v>
      </c>
      <c r="H125" s="45">
        <v>4.8</v>
      </c>
      <c r="I125" s="45">
        <v>20</v>
      </c>
      <c r="J125" s="45">
        <v>24</v>
      </c>
      <c r="K125" s="45">
        <v>135</v>
      </c>
      <c r="L125" s="122">
        <v>162</v>
      </c>
    </row>
    <row r="126" spans="1:136" s="53" customFormat="1">
      <c r="A126" s="135">
        <v>45592</v>
      </c>
      <c r="B126" s="44" t="s">
        <v>71</v>
      </c>
      <c r="C126" s="45">
        <v>200</v>
      </c>
      <c r="D126" s="45">
        <v>200</v>
      </c>
      <c r="E126" s="45">
        <v>0.1</v>
      </c>
      <c r="F126" s="129">
        <v>0.1</v>
      </c>
      <c r="G126" s="45">
        <v>0</v>
      </c>
      <c r="H126" s="45">
        <v>0</v>
      </c>
      <c r="I126" s="45">
        <v>9.8000000000000007</v>
      </c>
      <c r="J126" s="45">
        <v>9.8000000000000007</v>
      </c>
      <c r="K126" s="45">
        <v>38</v>
      </c>
      <c r="L126" s="122">
        <v>38</v>
      </c>
    </row>
    <row r="127" spans="1:136">
      <c r="A127" s="8"/>
      <c r="B127" s="8" t="s">
        <v>33</v>
      </c>
      <c r="C127" s="10">
        <v>50</v>
      </c>
      <c r="D127" s="10">
        <v>60</v>
      </c>
      <c r="E127" s="10">
        <v>3.8</v>
      </c>
      <c r="F127" s="10">
        <v>4</v>
      </c>
      <c r="G127" s="10">
        <v>0.5</v>
      </c>
      <c r="H127" s="10">
        <v>0.6</v>
      </c>
      <c r="I127" s="10">
        <v>23.4</v>
      </c>
      <c r="J127" s="10">
        <v>30</v>
      </c>
      <c r="K127" s="10">
        <v>115</v>
      </c>
      <c r="L127" s="10">
        <v>140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</row>
    <row r="128" spans="1:136" ht="15" customHeight="1">
      <c r="A128" s="21"/>
      <c r="B128" s="21" t="s">
        <v>34</v>
      </c>
      <c r="C128" s="22">
        <v>40</v>
      </c>
      <c r="D128" s="22">
        <v>60</v>
      </c>
      <c r="E128" s="22">
        <v>2.84</v>
      </c>
      <c r="F128" s="22">
        <v>4.26</v>
      </c>
      <c r="G128" s="22">
        <v>0.44</v>
      </c>
      <c r="H128" s="22">
        <v>0.66</v>
      </c>
      <c r="I128" s="22">
        <v>18.96</v>
      </c>
      <c r="J128" s="22">
        <v>28.44</v>
      </c>
      <c r="K128" s="22">
        <v>95.6</v>
      </c>
      <c r="L128" s="10">
        <v>143.4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</row>
    <row r="129" spans="1:136" s="54" customFormat="1">
      <c r="A129" s="8"/>
      <c r="B129" s="8" t="s">
        <v>50</v>
      </c>
      <c r="C129" s="10">
        <f t="shared" ref="C129:L129" si="15">SUM(C123:C128)</f>
        <v>740</v>
      </c>
      <c r="D129" s="10">
        <f t="shared" si="15"/>
        <v>850</v>
      </c>
      <c r="E129" s="10">
        <f t="shared" si="15"/>
        <v>30.64</v>
      </c>
      <c r="F129" s="10">
        <f t="shared" si="15"/>
        <v>34.26</v>
      </c>
      <c r="G129" s="10">
        <f t="shared" si="15"/>
        <v>25.14</v>
      </c>
      <c r="H129" s="10">
        <f t="shared" si="15"/>
        <v>27.36</v>
      </c>
      <c r="I129" s="10">
        <f t="shared" si="15"/>
        <v>93.56</v>
      </c>
      <c r="J129" s="10">
        <f t="shared" si="15"/>
        <v>117.74</v>
      </c>
      <c r="K129" s="10">
        <f t="shared" si="15"/>
        <v>735.80000000000007</v>
      </c>
      <c r="L129" s="10">
        <f t="shared" si="15"/>
        <v>868.4</v>
      </c>
      <c r="M129" s="6"/>
      <c r="N129" s="6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</row>
    <row r="130" spans="1:136" s="50" customFormat="1">
      <c r="A130" s="31"/>
      <c r="B130" s="31" t="s">
        <v>36</v>
      </c>
      <c r="C130" s="33"/>
      <c r="D130" s="33"/>
      <c r="E130" s="33">
        <f t="shared" ref="E130:L130" si="16">E121+E129</f>
        <v>41.120000000000005</v>
      </c>
      <c r="F130" s="33">
        <f t="shared" si="16"/>
        <v>47.04</v>
      </c>
      <c r="G130" s="33">
        <f t="shared" si="16"/>
        <v>40.29</v>
      </c>
      <c r="H130" s="33">
        <f t="shared" si="16"/>
        <v>44.43</v>
      </c>
      <c r="I130" s="33">
        <f t="shared" si="16"/>
        <v>184.89</v>
      </c>
      <c r="J130" s="33">
        <f t="shared" si="16"/>
        <v>227.92</v>
      </c>
      <c r="K130" s="33">
        <f t="shared" si="16"/>
        <v>1276.96</v>
      </c>
      <c r="L130" s="33">
        <f t="shared" si="16"/>
        <v>1510.8600000000001</v>
      </c>
      <c r="M130" s="34"/>
      <c r="N130" s="34"/>
    </row>
    <row r="131" spans="1:136">
      <c r="A131" s="8"/>
      <c r="B131" s="8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</row>
    <row r="132" spans="1:136" ht="15.75">
      <c r="A132" s="8"/>
      <c r="B132" s="14" t="s">
        <v>82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</row>
    <row r="133" spans="1:136" s="16" customFormat="1">
      <c r="A133" s="17"/>
      <c r="B133" s="125" t="s">
        <v>16</v>
      </c>
      <c r="C133" s="18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36">
      <c r="A134" s="130">
        <v>45364</v>
      </c>
      <c r="B134" s="8" t="s">
        <v>189</v>
      </c>
      <c r="C134" s="10">
        <v>150</v>
      </c>
      <c r="D134" s="10">
        <v>180</v>
      </c>
      <c r="E134" s="10">
        <v>3.5</v>
      </c>
      <c r="F134" s="10">
        <v>4.2</v>
      </c>
      <c r="G134" s="10">
        <v>2.9</v>
      </c>
      <c r="H134" s="10">
        <v>3.5</v>
      </c>
      <c r="I134" s="10">
        <v>13.6</v>
      </c>
      <c r="J134" s="10">
        <v>16.3</v>
      </c>
      <c r="K134" s="10">
        <v>94</v>
      </c>
      <c r="L134" s="10">
        <v>113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</row>
    <row r="135" spans="1:136" ht="30">
      <c r="A135" s="24" t="s">
        <v>83</v>
      </c>
      <c r="B135" s="24" t="s">
        <v>84</v>
      </c>
      <c r="C135" s="25">
        <v>90</v>
      </c>
      <c r="D135" s="25">
        <v>100</v>
      </c>
      <c r="E135" s="25">
        <v>13.1</v>
      </c>
      <c r="F135" s="25">
        <v>14.5</v>
      </c>
      <c r="G135" s="25">
        <v>10.6</v>
      </c>
      <c r="H135" s="25">
        <v>11.8</v>
      </c>
      <c r="I135" s="25">
        <v>7.4</v>
      </c>
      <c r="J135" s="25">
        <v>8.1999999999999993</v>
      </c>
      <c r="K135" s="25">
        <v>177.3</v>
      </c>
      <c r="L135" s="10">
        <v>197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</row>
    <row r="136" spans="1:136" s="16" customFormat="1">
      <c r="A136" s="24" t="s">
        <v>41</v>
      </c>
      <c r="B136" s="24" t="s">
        <v>42</v>
      </c>
      <c r="C136" s="25">
        <v>200</v>
      </c>
      <c r="D136" s="25">
        <v>200</v>
      </c>
      <c r="E136" s="25">
        <v>1.5</v>
      </c>
      <c r="F136" s="25">
        <v>1.5</v>
      </c>
      <c r="G136" s="25">
        <v>1.6</v>
      </c>
      <c r="H136" s="25">
        <v>1.6</v>
      </c>
      <c r="I136" s="25">
        <v>14.4</v>
      </c>
      <c r="J136" s="25">
        <v>14.4</v>
      </c>
      <c r="K136" s="25">
        <v>66</v>
      </c>
      <c r="L136" s="10">
        <v>66</v>
      </c>
      <c r="M136" s="6"/>
      <c r="N136" s="6"/>
    </row>
    <row r="137" spans="1:136" s="16" customFormat="1" ht="16.5" customHeight="1">
      <c r="A137" s="40"/>
      <c r="B137" s="8" t="s">
        <v>21</v>
      </c>
      <c r="C137" s="10">
        <v>40</v>
      </c>
      <c r="D137" s="20">
        <v>45</v>
      </c>
      <c r="E137" s="20">
        <v>4.2</v>
      </c>
      <c r="F137" s="20">
        <f>ROUND(E137/C137*D137, 1)</f>
        <v>4.7</v>
      </c>
      <c r="G137" s="20">
        <v>1.8</v>
      </c>
      <c r="H137" s="20">
        <f>ROUND(G137/C137*D137, 1)</f>
        <v>2</v>
      </c>
      <c r="I137" s="20">
        <v>21.2</v>
      </c>
      <c r="J137" s="20">
        <v>23.85</v>
      </c>
      <c r="K137" s="20">
        <v>118</v>
      </c>
      <c r="L137" s="20">
        <f>ROUND(K137/C137*D137, 1)</f>
        <v>132.80000000000001</v>
      </c>
      <c r="M137" s="6"/>
      <c r="N137" s="6"/>
    </row>
    <row r="138" spans="1:136" s="42" customFormat="1">
      <c r="A138" s="8"/>
      <c r="B138" s="8" t="s">
        <v>64</v>
      </c>
      <c r="C138" s="20">
        <v>150</v>
      </c>
      <c r="D138" s="20">
        <v>150</v>
      </c>
      <c r="E138" s="20">
        <v>0.6</v>
      </c>
      <c r="F138" s="20">
        <v>0.6</v>
      </c>
      <c r="G138" s="20">
        <v>0.6</v>
      </c>
      <c r="H138" s="20">
        <v>0.6</v>
      </c>
      <c r="I138" s="20">
        <v>14.7</v>
      </c>
      <c r="J138" s="20">
        <v>14.7</v>
      </c>
      <c r="K138" s="20">
        <v>73</v>
      </c>
      <c r="L138" s="20">
        <v>73</v>
      </c>
      <c r="M138" s="6"/>
      <c r="N138" s="6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</row>
    <row r="139" spans="1:136" s="16" customFormat="1">
      <c r="A139" s="8"/>
      <c r="B139" s="8" t="s">
        <v>28</v>
      </c>
      <c r="C139" s="10">
        <f t="shared" ref="C139:L139" si="17">SUM(C134:C138)</f>
        <v>630</v>
      </c>
      <c r="D139" s="10">
        <f t="shared" si="17"/>
        <v>675</v>
      </c>
      <c r="E139" s="10">
        <f t="shared" si="17"/>
        <v>22.900000000000002</v>
      </c>
      <c r="F139" s="10">
        <f t="shared" si="17"/>
        <v>25.5</v>
      </c>
      <c r="G139" s="10">
        <f t="shared" si="17"/>
        <v>17.5</v>
      </c>
      <c r="H139" s="10">
        <f t="shared" si="17"/>
        <v>19.500000000000004</v>
      </c>
      <c r="I139" s="10">
        <f t="shared" si="17"/>
        <v>71.3</v>
      </c>
      <c r="J139" s="10">
        <f t="shared" si="17"/>
        <v>77.45</v>
      </c>
      <c r="K139" s="10">
        <f t="shared" si="17"/>
        <v>528.29999999999995</v>
      </c>
      <c r="L139" s="10">
        <f t="shared" si="17"/>
        <v>581.79999999999995</v>
      </c>
      <c r="M139" s="6"/>
      <c r="N139" s="6"/>
    </row>
    <row r="140" spans="1:136" s="16" customFormat="1">
      <c r="A140" s="8"/>
      <c r="B140" s="125" t="s">
        <v>29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6"/>
      <c r="N140" s="6"/>
    </row>
    <row r="141" spans="1:136">
      <c r="A141" s="8" t="s">
        <v>85</v>
      </c>
      <c r="B141" s="8" t="s">
        <v>86</v>
      </c>
      <c r="C141" s="10">
        <v>250</v>
      </c>
      <c r="D141" s="10">
        <v>250</v>
      </c>
      <c r="E141" s="10">
        <v>2.2999999999999998</v>
      </c>
      <c r="F141" s="10">
        <v>2.2999999999999998</v>
      </c>
      <c r="G141" s="10">
        <v>6</v>
      </c>
      <c r="H141" s="10">
        <v>6</v>
      </c>
      <c r="I141" s="10">
        <v>14.7</v>
      </c>
      <c r="J141" s="10">
        <v>14.7</v>
      </c>
      <c r="K141" s="10">
        <v>122</v>
      </c>
      <c r="L141" s="10">
        <v>122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</row>
    <row r="142" spans="1:136" s="6" customFormat="1">
      <c r="A142" s="41">
        <v>45536</v>
      </c>
      <c r="B142" s="123" t="s">
        <v>98</v>
      </c>
      <c r="C142" s="25">
        <v>10</v>
      </c>
      <c r="D142" s="25">
        <v>10</v>
      </c>
      <c r="E142" s="124">
        <v>2.4</v>
      </c>
      <c r="F142" s="124">
        <v>2.4</v>
      </c>
      <c r="G142" s="124">
        <v>2.2000000000000002</v>
      </c>
      <c r="H142" s="124">
        <v>2.2000000000000002</v>
      </c>
      <c r="I142" s="124">
        <v>0.02</v>
      </c>
      <c r="J142" s="124">
        <v>0.02</v>
      </c>
      <c r="K142" s="124">
        <v>30</v>
      </c>
      <c r="L142" s="124">
        <v>30</v>
      </c>
    </row>
    <row r="143" spans="1:136" s="6" customFormat="1">
      <c r="A143" s="121" t="s">
        <v>191</v>
      </c>
      <c r="B143" s="121" t="s">
        <v>190</v>
      </c>
      <c r="C143" s="25">
        <v>100</v>
      </c>
      <c r="D143" s="25">
        <v>100</v>
      </c>
      <c r="E143" s="122">
        <v>17</v>
      </c>
      <c r="F143" s="122">
        <v>17</v>
      </c>
      <c r="G143" s="122">
        <v>5.9</v>
      </c>
      <c r="H143" s="122">
        <v>5.9</v>
      </c>
      <c r="I143" s="122">
        <v>8</v>
      </c>
      <c r="J143" s="122">
        <v>8</v>
      </c>
      <c r="K143" s="122">
        <v>153</v>
      </c>
      <c r="L143" s="122">
        <v>153</v>
      </c>
    </row>
    <row r="144" spans="1:136" s="6" customFormat="1">
      <c r="A144" s="121" t="s">
        <v>192</v>
      </c>
      <c r="B144" s="121" t="s">
        <v>73</v>
      </c>
      <c r="C144" s="25">
        <v>150</v>
      </c>
      <c r="D144" s="25">
        <v>180</v>
      </c>
      <c r="E144" s="122">
        <v>3.75</v>
      </c>
      <c r="F144" s="122">
        <v>4.5</v>
      </c>
      <c r="G144" s="122">
        <v>7.2</v>
      </c>
      <c r="H144" s="122">
        <v>8.64</v>
      </c>
      <c r="I144" s="122">
        <v>37.700000000000003</v>
      </c>
      <c r="J144" s="122">
        <v>45.24</v>
      </c>
      <c r="K144" s="122">
        <v>238</v>
      </c>
      <c r="L144" s="122">
        <v>238</v>
      </c>
    </row>
    <row r="145" spans="1:136" s="6" customFormat="1" ht="30">
      <c r="A145" s="121" t="s">
        <v>194</v>
      </c>
      <c r="B145" s="121" t="s">
        <v>193</v>
      </c>
      <c r="C145" s="25">
        <v>205</v>
      </c>
      <c r="D145" s="25">
        <v>205</v>
      </c>
      <c r="E145" s="122">
        <v>0.1</v>
      </c>
      <c r="F145" s="122">
        <v>0.1</v>
      </c>
      <c r="G145" s="122">
        <v>0</v>
      </c>
      <c r="H145" s="122">
        <v>0</v>
      </c>
      <c r="I145" s="122">
        <v>9.9</v>
      </c>
      <c r="J145" s="122">
        <v>9.9</v>
      </c>
      <c r="K145" s="122">
        <v>40</v>
      </c>
      <c r="L145" s="122">
        <v>40</v>
      </c>
    </row>
    <row r="146" spans="1:136">
      <c r="A146" s="8"/>
      <c r="B146" s="8" t="s">
        <v>33</v>
      </c>
      <c r="C146" s="10">
        <v>50</v>
      </c>
      <c r="D146" s="10">
        <v>60</v>
      </c>
      <c r="E146" s="10">
        <v>3.8</v>
      </c>
      <c r="F146" s="10">
        <v>4</v>
      </c>
      <c r="G146" s="10">
        <v>0.5</v>
      </c>
      <c r="H146" s="10">
        <v>0.6</v>
      </c>
      <c r="I146" s="10">
        <v>23.4</v>
      </c>
      <c r="J146" s="10">
        <v>30</v>
      </c>
      <c r="K146" s="10">
        <v>115</v>
      </c>
      <c r="L146" s="10">
        <v>140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</row>
    <row r="147" spans="1:136" ht="15.6" customHeight="1">
      <c r="A147" s="8"/>
      <c r="B147" s="8" t="s">
        <v>34</v>
      </c>
      <c r="C147" s="10">
        <v>40</v>
      </c>
      <c r="D147" s="10">
        <v>60</v>
      </c>
      <c r="E147" s="22">
        <v>2.84</v>
      </c>
      <c r="F147" s="22">
        <v>4.26</v>
      </c>
      <c r="G147" s="22">
        <v>0.44</v>
      </c>
      <c r="H147" s="22">
        <v>0.66</v>
      </c>
      <c r="I147" s="22">
        <v>18.96</v>
      </c>
      <c r="J147" s="22">
        <v>28.44</v>
      </c>
      <c r="K147" s="22">
        <v>95.6</v>
      </c>
      <c r="L147" s="10">
        <v>143.4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</row>
    <row r="148" spans="1:136" ht="15.6" customHeight="1">
      <c r="A148" s="8"/>
      <c r="B148" s="8" t="s">
        <v>50</v>
      </c>
      <c r="C148" s="10">
        <f t="shared" ref="C148:L148" si="18">SUM(C141:C147)</f>
        <v>805</v>
      </c>
      <c r="D148" s="10">
        <f t="shared" si="18"/>
        <v>865</v>
      </c>
      <c r="E148" s="10">
        <f t="shared" si="18"/>
        <v>32.19</v>
      </c>
      <c r="F148" s="10">
        <f t="shared" si="18"/>
        <v>34.56</v>
      </c>
      <c r="G148" s="10">
        <f t="shared" si="18"/>
        <v>22.240000000000002</v>
      </c>
      <c r="H148" s="10">
        <f t="shared" si="18"/>
        <v>24.000000000000004</v>
      </c>
      <c r="I148" s="10">
        <f t="shared" si="18"/>
        <v>112.68</v>
      </c>
      <c r="J148" s="10">
        <f t="shared" si="18"/>
        <v>136.30000000000001</v>
      </c>
      <c r="K148" s="10">
        <f t="shared" si="18"/>
        <v>793.6</v>
      </c>
      <c r="L148" s="10">
        <f t="shared" si="18"/>
        <v>866.4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</row>
    <row r="149" spans="1:136" s="50" customFormat="1">
      <c r="A149" s="31"/>
      <c r="B149" s="31" t="s">
        <v>36</v>
      </c>
      <c r="C149" s="33"/>
      <c r="D149" s="33"/>
      <c r="E149" s="33">
        <f t="shared" ref="E149:L149" si="19">E139+E148</f>
        <v>55.09</v>
      </c>
      <c r="F149" s="33">
        <f t="shared" si="19"/>
        <v>60.06</v>
      </c>
      <c r="G149" s="33">
        <f t="shared" si="19"/>
        <v>39.74</v>
      </c>
      <c r="H149" s="33">
        <f t="shared" si="19"/>
        <v>43.500000000000007</v>
      </c>
      <c r="I149" s="33">
        <f t="shared" si="19"/>
        <v>183.98000000000002</v>
      </c>
      <c r="J149" s="33">
        <f t="shared" si="19"/>
        <v>213.75</v>
      </c>
      <c r="K149" s="33">
        <f t="shared" si="19"/>
        <v>1321.9</v>
      </c>
      <c r="L149" s="33">
        <f t="shared" si="19"/>
        <v>1448.1999999999998</v>
      </c>
      <c r="M149" s="34"/>
      <c r="N149" s="34"/>
    </row>
    <row r="150" spans="1:136" ht="15" customHeight="1">
      <c r="A150" s="8"/>
      <c r="B150" s="8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</row>
    <row r="151" spans="1:136" ht="15.75">
      <c r="A151" s="8"/>
      <c r="B151" s="14" t="s">
        <v>87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</row>
    <row r="152" spans="1:136" s="16" customFormat="1">
      <c r="A152" s="17"/>
      <c r="B152" s="125" t="s">
        <v>16</v>
      </c>
      <c r="C152" s="18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36">
      <c r="A153" s="8" t="s">
        <v>88</v>
      </c>
      <c r="B153" s="8" t="s">
        <v>89</v>
      </c>
      <c r="C153" s="20">
        <v>150</v>
      </c>
      <c r="D153" s="20">
        <v>200</v>
      </c>
      <c r="E153" s="20">
        <f>ROUND(F153/D153*C153, 2)</f>
        <v>12.15</v>
      </c>
      <c r="F153" s="20">
        <v>16.2</v>
      </c>
      <c r="G153" s="20">
        <f>ROUND(H153/D153*C153, 2)</f>
        <v>9.75</v>
      </c>
      <c r="H153" s="20">
        <v>13</v>
      </c>
      <c r="I153" s="20">
        <f>ROUND(J153/D153*C153, 2)</f>
        <v>36.75</v>
      </c>
      <c r="J153" s="20">
        <v>49</v>
      </c>
      <c r="K153" s="20">
        <f>ROUND(L153/D153*C153, 2)</f>
        <v>283.5</v>
      </c>
      <c r="L153" s="20">
        <v>378</v>
      </c>
      <c r="M153" s="6"/>
      <c r="N153" s="6"/>
      <c r="O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</row>
    <row r="154" spans="1:136" s="16" customFormat="1">
      <c r="A154" s="1" t="s">
        <v>26</v>
      </c>
      <c r="B154" s="8" t="s">
        <v>40</v>
      </c>
      <c r="C154" s="10">
        <v>20</v>
      </c>
      <c r="D154" s="20">
        <v>25</v>
      </c>
      <c r="E154" s="20">
        <v>1.4</v>
      </c>
      <c r="F154" s="20">
        <f>ROUND(E154/C154*D154, 1)</f>
        <v>1.8</v>
      </c>
      <c r="G154" s="20">
        <v>1.7</v>
      </c>
      <c r="H154" s="20">
        <f>ROUND(G154/C154*D154, 1)</f>
        <v>2.1</v>
      </c>
      <c r="I154" s="20">
        <v>11.1</v>
      </c>
      <c r="J154" s="20">
        <f>ROUND(I154/C154*D154, 1)</f>
        <v>13.9</v>
      </c>
      <c r="K154" s="20">
        <v>63.4</v>
      </c>
      <c r="L154" s="20">
        <f>ROUND(K154/C154*D154, 1)</f>
        <v>79.3</v>
      </c>
      <c r="M154" s="11"/>
      <c r="N154" s="11"/>
    </row>
    <row r="155" spans="1:136" s="16" customFormat="1" ht="15.75" customHeight="1">
      <c r="A155" s="8" t="s">
        <v>19</v>
      </c>
      <c r="B155" s="8" t="s">
        <v>20</v>
      </c>
      <c r="C155" s="10">
        <v>200</v>
      </c>
      <c r="D155" s="10">
        <v>200</v>
      </c>
      <c r="E155" s="10">
        <v>3</v>
      </c>
      <c r="F155" s="10">
        <v>3</v>
      </c>
      <c r="G155" s="10">
        <v>2.9</v>
      </c>
      <c r="H155" s="10">
        <v>2.9</v>
      </c>
      <c r="I155" s="10">
        <v>9.5</v>
      </c>
      <c r="J155" s="10">
        <v>9.5</v>
      </c>
      <c r="K155" s="10">
        <v>78</v>
      </c>
      <c r="L155" s="10">
        <v>78</v>
      </c>
      <c r="M155" s="6"/>
      <c r="N155" s="6"/>
    </row>
    <row r="156" spans="1:136" s="16" customFormat="1" ht="16.5" customHeight="1">
      <c r="A156" s="40"/>
      <c r="B156" s="8" t="s">
        <v>90</v>
      </c>
      <c r="C156" s="10">
        <v>40</v>
      </c>
      <c r="D156" s="20">
        <v>45</v>
      </c>
      <c r="E156" s="20">
        <v>3</v>
      </c>
      <c r="F156" s="20">
        <f>ROUND(E156/C156*D156, 1)</f>
        <v>3.4</v>
      </c>
      <c r="G156" s="20">
        <v>0.4</v>
      </c>
      <c r="H156" s="20">
        <f>ROUND(G156/C156*D156, 1)</f>
        <v>0.5</v>
      </c>
      <c r="I156" s="20">
        <v>18.7</v>
      </c>
      <c r="J156" s="20">
        <f>ROUND(I156/C156*D156, 1)</f>
        <v>21</v>
      </c>
      <c r="K156" s="20">
        <v>92</v>
      </c>
      <c r="L156" s="20">
        <f>ROUND(K156/C156*D156, 1)</f>
        <v>103.5</v>
      </c>
      <c r="M156" s="6"/>
      <c r="N156" s="6"/>
    </row>
    <row r="157" spans="1:136">
      <c r="A157" s="8" t="s">
        <v>22</v>
      </c>
      <c r="B157" s="8" t="s">
        <v>23</v>
      </c>
      <c r="C157" s="20">
        <v>10</v>
      </c>
      <c r="D157" s="20">
        <v>10</v>
      </c>
      <c r="E157" s="20">
        <f>ROUND(F157/D157*C157, 2)</f>
        <v>2.6</v>
      </c>
      <c r="F157" s="20">
        <v>2.6</v>
      </c>
      <c r="G157" s="20">
        <f>ROUND(H157/D157*C157, 2)</f>
        <v>2.7</v>
      </c>
      <c r="H157" s="20">
        <v>2.7</v>
      </c>
      <c r="I157" s="20">
        <f>ROUND(J157/D157*C157, 2)</f>
        <v>0</v>
      </c>
      <c r="J157" s="20">
        <v>0</v>
      </c>
      <c r="K157" s="20">
        <f>ROUND(L157/D157*C157, 2)</f>
        <v>35</v>
      </c>
      <c r="L157" s="20">
        <v>35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</row>
    <row r="158" spans="1:136" s="42" customFormat="1">
      <c r="A158" s="8"/>
      <c r="B158" s="8" t="s">
        <v>64</v>
      </c>
      <c r="C158" s="20">
        <v>150</v>
      </c>
      <c r="D158" s="20">
        <v>150</v>
      </c>
      <c r="E158" s="20">
        <v>0.6</v>
      </c>
      <c r="F158" s="20">
        <v>0.6</v>
      </c>
      <c r="G158" s="20">
        <v>0.6</v>
      </c>
      <c r="H158" s="20">
        <v>0.6</v>
      </c>
      <c r="I158" s="20">
        <v>14.7</v>
      </c>
      <c r="J158" s="20">
        <v>14.7</v>
      </c>
      <c r="K158" s="20">
        <v>73</v>
      </c>
      <c r="L158" s="20">
        <v>73</v>
      </c>
      <c r="M158" s="6"/>
      <c r="N158" s="6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</row>
    <row r="159" spans="1:136" s="16" customFormat="1">
      <c r="A159" s="8"/>
      <c r="B159" s="8" t="s">
        <v>28</v>
      </c>
      <c r="C159" s="10">
        <f t="shared" ref="C159:L159" si="20">SUM(C153:C158)</f>
        <v>570</v>
      </c>
      <c r="D159" s="10">
        <f t="shared" si="20"/>
        <v>630</v>
      </c>
      <c r="E159" s="10">
        <f t="shared" si="20"/>
        <v>22.750000000000004</v>
      </c>
      <c r="F159" s="10">
        <f t="shared" si="20"/>
        <v>27.6</v>
      </c>
      <c r="G159" s="10">
        <f t="shared" si="20"/>
        <v>18.05</v>
      </c>
      <c r="H159" s="10">
        <f t="shared" si="20"/>
        <v>21.8</v>
      </c>
      <c r="I159" s="10">
        <f t="shared" si="20"/>
        <v>90.75</v>
      </c>
      <c r="J159" s="10">
        <f t="shared" si="20"/>
        <v>108.10000000000001</v>
      </c>
      <c r="K159" s="10">
        <f t="shared" si="20"/>
        <v>624.9</v>
      </c>
      <c r="L159" s="10">
        <f t="shared" si="20"/>
        <v>746.8</v>
      </c>
      <c r="M159" s="6"/>
      <c r="N159" s="6"/>
    </row>
    <row r="160" spans="1:136" s="16" customFormat="1">
      <c r="A160" s="8"/>
      <c r="B160" s="125" t="s">
        <v>29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6"/>
      <c r="N160" s="6"/>
    </row>
    <row r="161" spans="1:136" ht="45">
      <c r="A161" s="8" t="s">
        <v>218</v>
      </c>
      <c r="B161" s="8" t="s">
        <v>195</v>
      </c>
      <c r="C161" s="20">
        <v>60</v>
      </c>
      <c r="D161" s="20">
        <v>100</v>
      </c>
      <c r="E161" s="20">
        <f>ROUND(F161/D161*C161, 2)</f>
        <v>0.48</v>
      </c>
      <c r="F161" s="20">
        <v>0.8</v>
      </c>
      <c r="G161" s="20">
        <f>ROUND(H161/D161*C161, 2)</f>
        <v>0</v>
      </c>
      <c r="H161" s="20">
        <v>0</v>
      </c>
      <c r="I161" s="20">
        <f>ROUND(J161/D161*C161, 2)</f>
        <v>1.44</v>
      </c>
      <c r="J161" s="20">
        <v>2.4</v>
      </c>
      <c r="K161" s="20">
        <f>ROUND(L161/D161*C161, 2)</f>
        <v>9.6</v>
      </c>
      <c r="L161" s="20">
        <v>16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</row>
    <row r="162" spans="1:136" s="6" customFormat="1">
      <c r="A162" s="121" t="s">
        <v>215</v>
      </c>
      <c r="B162" s="121" t="s">
        <v>217</v>
      </c>
      <c r="C162" s="20">
        <v>200</v>
      </c>
      <c r="D162" s="20">
        <v>250</v>
      </c>
      <c r="E162" s="20">
        <v>4.4000000000000004</v>
      </c>
      <c r="F162" s="20">
        <v>5.5</v>
      </c>
      <c r="G162" s="20">
        <v>4.5</v>
      </c>
      <c r="H162" s="20">
        <v>5.6</v>
      </c>
      <c r="I162" s="20">
        <v>16.7</v>
      </c>
      <c r="J162" s="20">
        <v>20.8</v>
      </c>
      <c r="K162" s="20">
        <v>131.19999999999999</v>
      </c>
      <c r="L162" s="20">
        <v>164</v>
      </c>
    </row>
    <row r="163" spans="1:136" s="6" customFormat="1">
      <c r="A163" s="41">
        <v>45536</v>
      </c>
      <c r="B163" s="123" t="s">
        <v>98</v>
      </c>
      <c r="C163" s="20">
        <v>10</v>
      </c>
      <c r="D163" s="20">
        <v>10</v>
      </c>
      <c r="E163" s="20">
        <v>2.4</v>
      </c>
      <c r="F163" s="20">
        <v>2.4</v>
      </c>
      <c r="G163" s="20">
        <v>2.2000000000000002</v>
      </c>
      <c r="H163" s="20">
        <v>2.2000000000000002</v>
      </c>
      <c r="I163" s="20">
        <v>0.02</v>
      </c>
      <c r="J163" s="20">
        <v>0.02</v>
      </c>
      <c r="K163" s="20">
        <v>30</v>
      </c>
      <c r="L163" s="20">
        <v>30</v>
      </c>
    </row>
    <row r="164" spans="1:136" s="6" customFormat="1">
      <c r="A164" s="121" t="s">
        <v>196</v>
      </c>
      <c r="B164" s="121" t="s">
        <v>57</v>
      </c>
      <c r="C164" s="20">
        <v>20</v>
      </c>
      <c r="D164" s="20">
        <v>20</v>
      </c>
      <c r="E164" s="20">
        <v>1.71</v>
      </c>
      <c r="F164" s="20">
        <v>1.71</v>
      </c>
      <c r="G164" s="20">
        <v>0.2</v>
      </c>
      <c r="H164" s="20">
        <v>0.2</v>
      </c>
      <c r="I164" s="20">
        <v>10.8</v>
      </c>
      <c r="J164" s="20">
        <v>10.8</v>
      </c>
      <c r="K164" s="20">
        <v>51</v>
      </c>
      <c r="L164" s="20">
        <v>51</v>
      </c>
    </row>
    <row r="165" spans="1:136" s="6" customFormat="1">
      <c r="A165" s="121">
        <v>293</v>
      </c>
      <c r="B165" s="121" t="s">
        <v>197</v>
      </c>
      <c r="C165" s="20">
        <v>90</v>
      </c>
      <c r="D165" s="20">
        <v>90</v>
      </c>
      <c r="E165" s="20">
        <v>19.8</v>
      </c>
      <c r="F165" s="20">
        <v>19.8</v>
      </c>
      <c r="G165" s="20">
        <v>16.399999999999999</v>
      </c>
      <c r="H165" s="20">
        <v>16.399999999999999</v>
      </c>
      <c r="I165" s="20">
        <v>5.28</v>
      </c>
      <c r="J165" s="20">
        <v>5.28</v>
      </c>
      <c r="K165" s="20">
        <v>248.6</v>
      </c>
      <c r="L165" s="20">
        <v>248.6</v>
      </c>
    </row>
    <row r="166" spans="1:136" s="6" customFormat="1">
      <c r="A166" s="121" t="s">
        <v>198</v>
      </c>
      <c r="B166" s="121" t="s">
        <v>186</v>
      </c>
      <c r="C166" s="20">
        <v>150</v>
      </c>
      <c r="D166" s="20">
        <v>180</v>
      </c>
      <c r="E166" s="20">
        <v>5.3</v>
      </c>
      <c r="F166" s="20">
        <v>6.3</v>
      </c>
      <c r="G166" s="20">
        <v>3.8</v>
      </c>
      <c r="H166" s="20">
        <v>4.5</v>
      </c>
      <c r="I166" s="20">
        <v>32.4</v>
      </c>
      <c r="J166" s="20">
        <v>38.9</v>
      </c>
      <c r="K166" s="20">
        <v>185</v>
      </c>
      <c r="L166" s="20">
        <v>222</v>
      </c>
    </row>
    <row r="167" spans="1:136" ht="15" customHeight="1">
      <c r="A167" s="28" t="s">
        <v>91</v>
      </c>
      <c r="B167" s="8" t="s">
        <v>92</v>
      </c>
      <c r="C167" s="10">
        <v>200</v>
      </c>
      <c r="D167" s="10">
        <v>200</v>
      </c>
      <c r="E167" s="10">
        <v>0.7</v>
      </c>
      <c r="F167" s="10">
        <v>0.7</v>
      </c>
      <c r="G167" s="10">
        <v>0</v>
      </c>
      <c r="H167" s="10">
        <v>0</v>
      </c>
      <c r="I167" s="10">
        <v>21.1</v>
      </c>
      <c r="J167" s="10">
        <v>21.1</v>
      </c>
      <c r="K167" s="10">
        <v>88</v>
      </c>
      <c r="L167" s="10">
        <v>88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</row>
    <row r="168" spans="1:136">
      <c r="A168" s="8"/>
      <c r="B168" s="8" t="s">
        <v>33</v>
      </c>
      <c r="C168" s="10">
        <v>50</v>
      </c>
      <c r="D168" s="10">
        <v>60</v>
      </c>
      <c r="E168" s="10">
        <v>3.8</v>
      </c>
      <c r="F168" s="10">
        <v>4</v>
      </c>
      <c r="G168" s="10">
        <v>0.5</v>
      </c>
      <c r="H168" s="10">
        <v>0.6</v>
      </c>
      <c r="I168" s="10">
        <v>23.4</v>
      </c>
      <c r="J168" s="10">
        <v>30</v>
      </c>
      <c r="K168" s="10">
        <v>115</v>
      </c>
      <c r="L168" s="10">
        <v>140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</row>
    <row r="169" spans="1:136">
      <c r="A169" s="8"/>
      <c r="B169" s="8" t="s">
        <v>34</v>
      </c>
      <c r="C169" s="10">
        <v>40</v>
      </c>
      <c r="D169" s="10">
        <v>60</v>
      </c>
      <c r="E169" s="22">
        <v>2.84</v>
      </c>
      <c r="F169" s="22">
        <v>4.26</v>
      </c>
      <c r="G169" s="22">
        <v>0.44</v>
      </c>
      <c r="H169" s="22">
        <v>0.66</v>
      </c>
      <c r="I169" s="22">
        <v>18.96</v>
      </c>
      <c r="J169" s="22">
        <v>28.44</v>
      </c>
      <c r="K169" s="22">
        <v>95.6</v>
      </c>
      <c r="L169" s="10">
        <v>143.4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</row>
    <row r="170" spans="1:136" s="29" customFormat="1">
      <c r="A170" s="8"/>
      <c r="B170" s="8" t="s">
        <v>50</v>
      </c>
      <c r="C170" s="10">
        <f t="shared" ref="C170:L170" si="21">SUM(C161:C169)</f>
        <v>820</v>
      </c>
      <c r="D170" s="10">
        <f t="shared" si="21"/>
        <v>970</v>
      </c>
      <c r="E170" s="10">
        <f t="shared" si="21"/>
        <v>41.430000000000007</v>
      </c>
      <c r="F170" s="10">
        <f t="shared" si="21"/>
        <v>45.47</v>
      </c>
      <c r="G170" s="10">
        <f t="shared" si="21"/>
        <v>28.04</v>
      </c>
      <c r="H170" s="10">
        <f t="shared" si="21"/>
        <v>30.16</v>
      </c>
      <c r="I170" s="10">
        <f t="shared" si="21"/>
        <v>130.10000000000002</v>
      </c>
      <c r="J170" s="10">
        <f t="shared" si="21"/>
        <v>157.73999999999998</v>
      </c>
      <c r="K170" s="10">
        <f t="shared" si="21"/>
        <v>954</v>
      </c>
      <c r="L170" s="10">
        <f t="shared" si="21"/>
        <v>1103</v>
      </c>
      <c r="M170" s="6"/>
      <c r="N170" s="6"/>
      <c r="O170" s="6"/>
      <c r="P170" s="6"/>
      <c r="Q170" s="6"/>
      <c r="R170" s="6"/>
      <c r="S170" s="6"/>
      <c r="T170" s="6"/>
    </row>
    <row r="171" spans="1:136" s="56" customFormat="1">
      <c r="A171" s="31"/>
      <c r="B171" s="31" t="s">
        <v>36</v>
      </c>
      <c r="C171" s="33"/>
      <c r="D171" s="33"/>
      <c r="E171" s="33">
        <f t="shared" ref="E171:L171" si="22">E159+E170</f>
        <v>64.180000000000007</v>
      </c>
      <c r="F171" s="33">
        <f t="shared" si="22"/>
        <v>73.069999999999993</v>
      </c>
      <c r="G171" s="33">
        <f t="shared" si="22"/>
        <v>46.09</v>
      </c>
      <c r="H171" s="33">
        <f t="shared" si="22"/>
        <v>51.96</v>
      </c>
      <c r="I171" s="33">
        <f t="shared" si="22"/>
        <v>220.85000000000002</v>
      </c>
      <c r="J171" s="33">
        <f t="shared" si="22"/>
        <v>265.83999999999997</v>
      </c>
      <c r="K171" s="33">
        <f t="shared" si="22"/>
        <v>1578.9</v>
      </c>
      <c r="L171" s="33">
        <f t="shared" si="22"/>
        <v>1849.8</v>
      </c>
      <c r="M171" s="34"/>
      <c r="N171" s="34"/>
      <c r="O171" s="50"/>
      <c r="P171" s="50"/>
      <c r="Q171" s="50"/>
      <c r="R171" s="50"/>
      <c r="S171" s="50"/>
      <c r="T171" s="50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</row>
    <row r="172" spans="1:136" ht="15" customHeight="1">
      <c r="A172" s="8"/>
      <c r="B172" s="8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</row>
    <row r="173" spans="1:136" s="16" customFormat="1" ht="15.75">
      <c r="A173" s="8"/>
      <c r="B173" s="14" t="s">
        <v>93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"/>
      <c r="N173" s="6"/>
      <c r="O173" s="6"/>
      <c r="P173" s="6"/>
      <c r="Q173" s="6"/>
      <c r="R173" s="6"/>
      <c r="S173" s="6"/>
      <c r="T173" s="6"/>
    </row>
    <row r="174" spans="1:136">
      <c r="A174" s="17"/>
      <c r="B174" s="125" t="s">
        <v>16</v>
      </c>
      <c r="C174" s="18"/>
      <c r="D174" s="10"/>
      <c r="E174" s="10"/>
      <c r="F174" s="10"/>
      <c r="G174" s="10"/>
      <c r="H174" s="10"/>
      <c r="I174" s="10"/>
      <c r="J174" s="10"/>
      <c r="K174" s="10"/>
      <c r="L174" s="10"/>
      <c r="M174" s="16"/>
      <c r="N174" s="16"/>
      <c r="O174" s="16"/>
      <c r="P174" s="16"/>
      <c r="Q174" s="16"/>
      <c r="R174" s="16"/>
      <c r="S174" s="16"/>
      <c r="T174" s="1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</row>
    <row r="175" spans="1:136" s="16" customFormat="1">
      <c r="A175" s="8" t="s">
        <v>94</v>
      </c>
      <c r="B175" s="8" t="s">
        <v>95</v>
      </c>
      <c r="C175" s="20">
        <v>200</v>
      </c>
      <c r="D175" s="20">
        <v>250</v>
      </c>
      <c r="E175" s="20">
        <v>6</v>
      </c>
      <c r="F175" s="20">
        <f>ROUND(E175/C175*D175, 2)</f>
        <v>7.5</v>
      </c>
      <c r="G175" s="20">
        <v>5.3</v>
      </c>
      <c r="H175" s="20">
        <f>ROUND(G175/C175*D175, 2)</f>
        <v>6.63</v>
      </c>
      <c r="I175" s="20">
        <v>30.7</v>
      </c>
      <c r="J175" s="20">
        <f>ROUND(I175/C175*D175, 2)</f>
        <v>38.380000000000003</v>
      </c>
      <c r="K175" s="20">
        <v>194</v>
      </c>
      <c r="L175" s="20">
        <f>ROUND(K175/C175*D175, 2)</f>
        <v>242.5</v>
      </c>
      <c r="M175" s="6"/>
      <c r="N175" s="6"/>
    </row>
    <row r="176" spans="1:136" s="16" customFormat="1" ht="16.5" customHeight="1">
      <c r="A176" s="8" t="s">
        <v>96</v>
      </c>
      <c r="B176" s="8" t="s">
        <v>55</v>
      </c>
      <c r="C176" s="10">
        <v>200</v>
      </c>
      <c r="D176" s="10">
        <v>200</v>
      </c>
      <c r="E176" s="10">
        <v>3.6</v>
      </c>
      <c r="F176" s="10">
        <v>3.6</v>
      </c>
      <c r="G176" s="10">
        <v>3.3</v>
      </c>
      <c r="H176" s="10">
        <v>3.3</v>
      </c>
      <c r="I176" s="10">
        <v>13.7</v>
      </c>
      <c r="J176" s="10">
        <v>13.7</v>
      </c>
      <c r="K176" s="10">
        <v>100</v>
      </c>
      <c r="L176" s="10">
        <v>100</v>
      </c>
      <c r="M176" s="6"/>
      <c r="N176" s="6"/>
    </row>
    <row r="177" spans="1:136">
      <c r="A177" s="40"/>
      <c r="B177" s="8" t="s">
        <v>90</v>
      </c>
      <c r="C177" s="10">
        <v>40</v>
      </c>
      <c r="D177" s="20">
        <v>45</v>
      </c>
      <c r="E177" s="20">
        <v>3</v>
      </c>
      <c r="F177" s="20">
        <f>ROUND(E177/C177*D177, 1)</f>
        <v>3.4</v>
      </c>
      <c r="G177" s="20">
        <v>0.4</v>
      </c>
      <c r="H177" s="20">
        <f>ROUND(G177/C177*D177, 1)</f>
        <v>0.5</v>
      </c>
      <c r="I177" s="20">
        <v>18.7</v>
      </c>
      <c r="J177" s="20">
        <f>ROUND(I177/C177*D177, 1)</f>
        <v>21</v>
      </c>
      <c r="K177" s="20">
        <v>92</v>
      </c>
      <c r="L177" s="20">
        <f>ROUND(K177/C177*D177, 1)</f>
        <v>103.5</v>
      </c>
      <c r="M177" s="6"/>
      <c r="N177" s="6"/>
      <c r="O177" s="16"/>
      <c r="P177" s="16"/>
      <c r="Q177" s="16"/>
      <c r="R177" s="16"/>
      <c r="S177" s="16"/>
      <c r="T177" s="1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</row>
    <row r="178" spans="1:136" s="16" customFormat="1">
      <c r="A178" s="8" t="s">
        <v>22</v>
      </c>
      <c r="B178" s="8" t="s">
        <v>23</v>
      </c>
      <c r="C178" s="20">
        <v>10</v>
      </c>
      <c r="D178" s="20">
        <v>10</v>
      </c>
      <c r="E178" s="20">
        <f>ROUND(F178/D178*C178, 2)</f>
        <v>2.6</v>
      </c>
      <c r="F178" s="20">
        <v>2.6</v>
      </c>
      <c r="G178" s="20">
        <f>ROUND(H178/D178*C178, 2)</f>
        <v>2.7</v>
      </c>
      <c r="H178" s="20">
        <v>2.7</v>
      </c>
      <c r="I178" s="20">
        <f>ROUND(J178/D178*C178, 2)</f>
        <v>0</v>
      </c>
      <c r="J178" s="20">
        <v>0</v>
      </c>
      <c r="K178" s="20">
        <f>ROUND(L178/D178*C178, 2)</f>
        <v>35</v>
      </c>
      <c r="L178" s="20">
        <v>35</v>
      </c>
      <c r="M178" s="6"/>
      <c r="N178" s="6"/>
      <c r="O178" s="6"/>
      <c r="P178" s="6"/>
      <c r="Q178" s="6"/>
      <c r="R178" s="6"/>
      <c r="S178" s="6"/>
      <c r="T178" s="6"/>
    </row>
    <row r="179" spans="1:136" s="16" customFormat="1">
      <c r="A179" s="8" t="s">
        <v>39</v>
      </c>
      <c r="B179" s="8" t="s">
        <v>56</v>
      </c>
      <c r="C179" s="10">
        <v>125</v>
      </c>
      <c r="D179" s="10">
        <v>125</v>
      </c>
      <c r="E179" s="10">
        <v>5.0999999999999996</v>
      </c>
      <c r="F179" s="10">
        <v>5.0999999999999996</v>
      </c>
      <c r="G179" s="10">
        <v>1.9</v>
      </c>
      <c r="H179" s="10">
        <v>1.9</v>
      </c>
      <c r="I179" s="10">
        <v>7.4</v>
      </c>
      <c r="J179" s="10">
        <v>7.4</v>
      </c>
      <c r="K179" s="10">
        <v>69.5</v>
      </c>
      <c r="L179" s="10">
        <v>69.5</v>
      </c>
      <c r="M179" s="6"/>
      <c r="N179" s="6"/>
    </row>
    <row r="180" spans="1:136" s="16" customFormat="1">
      <c r="A180" s="8"/>
      <c r="B180" s="8" t="s">
        <v>28</v>
      </c>
      <c r="C180" s="10">
        <f t="shared" ref="C180:L180" si="23">SUM(C175:C179)</f>
        <v>575</v>
      </c>
      <c r="D180" s="10">
        <f t="shared" si="23"/>
        <v>630</v>
      </c>
      <c r="E180" s="10">
        <f t="shared" si="23"/>
        <v>20.299999999999997</v>
      </c>
      <c r="F180" s="10">
        <f t="shared" si="23"/>
        <v>22.200000000000003</v>
      </c>
      <c r="G180" s="10">
        <f t="shared" si="23"/>
        <v>13.6</v>
      </c>
      <c r="H180" s="10">
        <f t="shared" si="23"/>
        <v>15.03</v>
      </c>
      <c r="I180" s="10">
        <f t="shared" si="23"/>
        <v>70.5</v>
      </c>
      <c r="J180" s="10">
        <f t="shared" si="23"/>
        <v>80.48</v>
      </c>
      <c r="K180" s="10">
        <f t="shared" si="23"/>
        <v>490.5</v>
      </c>
      <c r="L180" s="10">
        <f t="shared" si="23"/>
        <v>550.5</v>
      </c>
      <c r="M180" s="6"/>
      <c r="N180" s="6"/>
    </row>
    <row r="181" spans="1:136" ht="18" customHeight="1">
      <c r="A181" s="8"/>
      <c r="B181" s="125" t="s">
        <v>29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6"/>
      <c r="N181" s="6"/>
      <c r="O181" s="16"/>
      <c r="P181" s="16"/>
      <c r="Q181" s="16"/>
      <c r="R181" s="16"/>
      <c r="S181" s="16"/>
      <c r="T181" s="1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</row>
    <row r="182" spans="1:136" s="6" customFormat="1" ht="18" customHeight="1">
      <c r="A182" s="21" t="s">
        <v>204</v>
      </c>
      <c r="B182" s="131" t="s">
        <v>199</v>
      </c>
      <c r="C182" s="128">
        <v>200</v>
      </c>
      <c r="D182" s="128">
        <v>250</v>
      </c>
      <c r="E182" s="128">
        <v>1.4</v>
      </c>
      <c r="F182" s="128">
        <v>1.7</v>
      </c>
      <c r="G182" s="128">
        <v>2.2999999999999998</v>
      </c>
      <c r="H182" s="128">
        <v>2.8</v>
      </c>
      <c r="I182" s="128">
        <v>9.4</v>
      </c>
      <c r="J182" s="128">
        <v>11.7</v>
      </c>
      <c r="K182" s="128">
        <v>66.400000000000006</v>
      </c>
      <c r="L182" s="20">
        <v>83</v>
      </c>
      <c r="O182" s="19"/>
      <c r="P182" s="19"/>
      <c r="Q182" s="19"/>
      <c r="R182" s="19"/>
      <c r="S182" s="19"/>
      <c r="T182" s="19"/>
    </row>
    <row r="183" spans="1:136">
      <c r="A183" s="21" t="s">
        <v>97</v>
      </c>
      <c r="B183" s="21" t="s">
        <v>98</v>
      </c>
      <c r="C183" s="22">
        <v>10</v>
      </c>
      <c r="D183" s="22">
        <v>10</v>
      </c>
      <c r="E183" s="22">
        <v>2.4</v>
      </c>
      <c r="F183" s="22">
        <v>2.4</v>
      </c>
      <c r="G183" s="22">
        <v>2.2000000000000002</v>
      </c>
      <c r="H183" s="22">
        <v>2.2000000000000002</v>
      </c>
      <c r="I183" s="22">
        <v>0.02</v>
      </c>
      <c r="J183" s="22">
        <v>0.02</v>
      </c>
      <c r="K183" s="22">
        <v>30</v>
      </c>
      <c r="L183" s="10">
        <v>30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</row>
    <row r="184" spans="1:136" s="6" customFormat="1">
      <c r="A184" s="133">
        <v>45540</v>
      </c>
      <c r="B184" s="21" t="s">
        <v>200</v>
      </c>
      <c r="C184" s="22">
        <v>90</v>
      </c>
      <c r="D184" s="22">
        <v>100</v>
      </c>
      <c r="E184" s="22">
        <v>16.100000000000001</v>
      </c>
      <c r="F184" s="22">
        <v>17.899999999999999</v>
      </c>
      <c r="G184" s="22">
        <v>13.2</v>
      </c>
      <c r="H184" s="22">
        <v>14.6</v>
      </c>
      <c r="I184" s="22">
        <v>13.3</v>
      </c>
      <c r="J184" s="22">
        <v>14.8</v>
      </c>
      <c r="K184" s="22">
        <v>237</v>
      </c>
      <c r="L184" s="122">
        <v>263</v>
      </c>
    </row>
    <row r="185" spans="1:136" s="6" customFormat="1">
      <c r="A185" s="21">
        <v>336</v>
      </c>
      <c r="B185" s="21" t="s">
        <v>189</v>
      </c>
      <c r="C185" s="22">
        <v>150</v>
      </c>
      <c r="D185" s="22">
        <v>180</v>
      </c>
      <c r="E185" s="22">
        <v>2.78</v>
      </c>
      <c r="F185" s="22">
        <v>3.33</v>
      </c>
      <c r="G185" s="22">
        <v>6.48</v>
      </c>
      <c r="H185" s="22">
        <v>7.77</v>
      </c>
      <c r="I185" s="22">
        <v>34.520000000000003</v>
      </c>
      <c r="J185" s="22">
        <v>41.42</v>
      </c>
      <c r="K185" s="22">
        <v>213.53</v>
      </c>
      <c r="L185" s="122">
        <v>256.23</v>
      </c>
    </row>
    <row r="186" spans="1:136" s="6" customFormat="1">
      <c r="A186" s="21" t="s">
        <v>202</v>
      </c>
      <c r="B186" s="21" t="s">
        <v>201</v>
      </c>
      <c r="C186" s="22">
        <v>200</v>
      </c>
      <c r="D186" s="22">
        <v>200</v>
      </c>
      <c r="E186" s="22">
        <v>0.3</v>
      </c>
      <c r="F186" s="22">
        <v>0.3</v>
      </c>
      <c r="G186" s="22">
        <v>0</v>
      </c>
      <c r="H186" s="22">
        <v>0</v>
      </c>
      <c r="I186" s="22">
        <v>21</v>
      </c>
      <c r="J186" s="22">
        <v>21</v>
      </c>
      <c r="K186" s="22">
        <v>86</v>
      </c>
      <c r="L186" s="122">
        <v>86</v>
      </c>
    </row>
    <row r="187" spans="1:136">
      <c r="A187" s="8"/>
      <c r="B187" s="8" t="s">
        <v>33</v>
      </c>
      <c r="C187" s="10">
        <v>50</v>
      </c>
      <c r="D187" s="10">
        <v>60</v>
      </c>
      <c r="E187" s="10">
        <v>3.8</v>
      </c>
      <c r="F187" s="10">
        <v>4</v>
      </c>
      <c r="G187" s="10">
        <v>0.5</v>
      </c>
      <c r="H187" s="10">
        <v>0.6</v>
      </c>
      <c r="I187" s="10">
        <v>23.4</v>
      </c>
      <c r="J187" s="10">
        <v>30</v>
      </c>
      <c r="K187" s="10">
        <v>115</v>
      </c>
      <c r="L187" s="10">
        <v>140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</row>
    <row r="188" spans="1:136">
      <c r="A188" s="8"/>
      <c r="B188" s="8" t="s">
        <v>34</v>
      </c>
      <c r="C188" s="10">
        <v>40</v>
      </c>
      <c r="D188" s="10">
        <v>60</v>
      </c>
      <c r="E188" s="22">
        <v>2.84</v>
      </c>
      <c r="F188" s="22">
        <v>4.26</v>
      </c>
      <c r="G188" s="22">
        <v>0.44</v>
      </c>
      <c r="H188" s="22">
        <v>0.66</v>
      </c>
      <c r="I188" s="22">
        <v>18.96</v>
      </c>
      <c r="J188" s="22">
        <v>28.44</v>
      </c>
      <c r="K188" s="22">
        <v>95.6</v>
      </c>
      <c r="L188" s="10">
        <v>143.4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</row>
    <row r="189" spans="1:136" s="29" customFormat="1">
      <c r="A189" s="8"/>
      <c r="B189" s="8" t="s">
        <v>50</v>
      </c>
      <c r="C189" s="10">
        <v>740</v>
      </c>
      <c r="D189" s="10">
        <v>860</v>
      </c>
      <c r="E189" s="10">
        <v>29.62</v>
      </c>
      <c r="F189" s="10">
        <v>33.89</v>
      </c>
      <c r="G189" s="10">
        <f t="shared" ref="G189:L189" si="24">SUM(G183:G188)</f>
        <v>22.82</v>
      </c>
      <c r="H189" s="10">
        <f t="shared" si="24"/>
        <v>25.830000000000002</v>
      </c>
      <c r="I189" s="10">
        <f t="shared" si="24"/>
        <v>111.20000000000002</v>
      </c>
      <c r="J189" s="10">
        <f t="shared" si="24"/>
        <v>135.68</v>
      </c>
      <c r="K189" s="10">
        <f t="shared" si="24"/>
        <v>777.13</v>
      </c>
      <c r="L189" s="10">
        <f t="shared" si="24"/>
        <v>918.63</v>
      </c>
      <c r="M189" s="6"/>
      <c r="N189" s="6"/>
      <c r="O189" s="6"/>
      <c r="P189" s="6"/>
      <c r="Q189" s="6"/>
      <c r="R189" s="6"/>
      <c r="S189" s="6"/>
      <c r="T189" s="6"/>
    </row>
    <row r="190" spans="1:136" s="56" customFormat="1" ht="15.6" customHeight="1">
      <c r="A190" s="31"/>
      <c r="B190" s="31" t="s">
        <v>36</v>
      </c>
      <c r="C190" s="33"/>
      <c r="D190" s="33"/>
      <c r="E190" s="33">
        <f t="shared" ref="E190:L190" si="25">E180+E189</f>
        <v>49.92</v>
      </c>
      <c r="F190" s="33">
        <f t="shared" si="25"/>
        <v>56.09</v>
      </c>
      <c r="G190" s="33">
        <f t="shared" si="25"/>
        <v>36.42</v>
      </c>
      <c r="H190" s="33">
        <f t="shared" si="25"/>
        <v>40.86</v>
      </c>
      <c r="I190" s="33">
        <f t="shared" si="25"/>
        <v>181.70000000000002</v>
      </c>
      <c r="J190" s="33">
        <f t="shared" si="25"/>
        <v>216.16000000000003</v>
      </c>
      <c r="K190" s="33">
        <f t="shared" si="25"/>
        <v>1267.6300000000001</v>
      </c>
      <c r="L190" s="33">
        <f t="shared" si="25"/>
        <v>1469.13</v>
      </c>
      <c r="M190" s="34"/>
      <c r="N190" s="34"/>
      <c r="O190" s="50"/>
      <c r="P190" s="50"/>
      <c r="Q190" s="50"/>
      <c r="R190" s="50"/>
      <c r="S190" s="50"/>
      <c r="T190" s="50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</row>
    <row r="191" spans="1:136">
      <c r="A191" s="36"/>
      <c r="B191" s="36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57"/>
      <c r="N191" s="58"/>
      <c r="O191" s="58"/>
      <c r="P191" s="58"/>
      <c r="Q191" s="58"/>
      <c r="R191" s="58"/>
      <c r="S191" s="58"/>
      <c r="T191" s="58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</row>
    <row r="192" spans="1:136" s="16" customFormat="1" ht="15.75">
      <c r="A192" s="8"/>
      <c r="B192" s="14" t="s">
        <v>99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"/>
      <c r="N192" s="6"/>
      <c r="O192" s="6"/>
      <c r="P192" s="6"/>
      <c r="Q192" s="6"/>
      <c r="R192" s="6"/>
      <c r="S192" s="6"/>
      <c r="T192" s="6"/>
    </row>
    <row r="193" spans="1:136" s="16" customFormat="1">
      <c r="A193" s="17"/>
      <c r="B193" s="125" t="s">
        <v>16</v>
      </c>
      <c r="C193" s="18"/>
      <c r="D193" s="10"/>
      <c r="E193" s="10"/>
      <c r="F193" s="10"/>
      <c r="G193" s="10"/>
      <c r="H193" s="10"/>
      <c r="I193" s="10"/>
      <c r="J193" s="10"/>
      <c r="K193" s="10"/>
      <c r="L193" s="10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</row>
    <row r="194" spans="1:136" s="16" customFormat="1">
      <c r="A194" s="8" t="s">
        <v>100</v>
      </c>
      <c r="B194" s="8" t="s">
        <v>101</v>
      </c>
      <c r="C194" s="10">
        <v>200</v>
      </c>
      <c r="D194" s="10">
        <v>250</v>
      </c>
      <c r="E194" s="10">
        <v>6.4</v>
      </c>
      <c r="F194" s="10">
        <v>8</v>
      </c>
      <c r="G194" s="10">
        <v>7.4</v>
      </c>
      <c r="H194" s="10">
        <v>9.3000000000000007</v>
      </c>
      <c r="I194" s="10">
        <v>27.2</v>
      </c>
      <c r="J194" s="10">
        <v>34</v>
      </c>
      <c r="K194" s="10">
        <v>201</v>
      </c>
      <c r="L194" s="10">
        <v>251</v>
      </c>
      <c r="M194" s="11"/>
      <c r="N194" s="6"/>
      <c r="O194" s="6"/>
      <c r="P194" s="6"/>
      <c r="Q194" s="6"/>
      <c r="R194" s="6"/>
      <c r="S194" s="6"/>
      <c r="T194" s="6"/>
    </row>
    <row r="195" spans="1:136" s="16" customFormat="1" ht="16.5" customHeight="1">
      <c r="A195" s="24" t="s">
        <v>41</v>
      </c>
      <c r="B195" s="24" t="s">
        <v>42</v>
      </c>
      <c r="C195" s="25">
        <v>200</v>
      </c>
      <c r="D195" s="25">
        <v>200</v>
      </c>
      <c r="E195" s="25">
        <v>1.5</v>
      </c>
      <c r="F195" s="25">
        <v>1.5</v>
      </c>
      <c r="G195" s="25">
        <v>1.6</v>
      </c>
      <c r="H195" s="25">
        <v>1.6</v>
      </c>
      <c r="I195" s="25">
        <v>14.4</v>
      </c>
      <c r="J195" s="25">
        <v>14.4</v>
      </c>
      <c r="K195" s="25">
        <v>66</v>
      </c>
      <c r="L195" s="10">
        <v>66</v>
      </c>
      <c r="M195" s="6"/>
      <c r="N195" s="6"/>
    </row>
    <row r="196" spans="1:136">
      <c r="A196" s="40"/>
      <c r="B196" s="8" t="s">
        <v>90</v>
      </c>
      <c r="C196" s="10">
        <v>40</v>
      </c>
      <c r="D196" s="20">
        <v>45</v>
      </c>
      <c r="E196" s="20">
        <v>3</v>
      </c>
      <c r="F196" s="20">
        <f>ROUND(E196/C196*D196, 1)</f>
        <v>3.4</v>
      </c>
      <c r="G196" s="20">
        <v>0.4</v>
      </c>
      <c r="H196" s="20">
        <f>ROUND(G196/C196*D196, 1)</f>
        <v>0.5</v>
      </c>
      <c r="I196" s="20">
        <v>18.7</v>
      </c>
      <c r="J196" s="20">
        <f>ROUND(I196/C196*D196, 1)</f>
        <v>21</v>
      </c>
      <c r="K196" s="20">
        <v>92</v>
      </c>
      <c r="L196" s="20">
        <f>ROUND(K196/C196*D196, 1)</f>
        <v>103.5</v>
      </c>
      <c r="M196" s="6"/>
      <c r="N196" s="6"/>
      <c r="O196" s="16"/>
      <c r="P196" s="16"/>
      <c r="Q196" s="16"/>
      <c r="R196" s="16"/>
      <c r="S196" s="16"/>
      <c r="T196" s="1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</row>
    <row r="197" spans="1:136" ht="15.6" customHeight="1">
      <c r="A197" s="8" t="s">
        <v>22</v>
      </c>
      <c r="B197" s="8" t="s">
        <v>23</v>
      </c>
      <c r="C197" s="20">
        <v>7</v>
      </c>
      <c r="D197" s="20">
        <v>10</v>
      </c>
      <c r="E197" s="20">
        <f>ROUND(F197/D197*C197, 2)</f>
        <v>1.82</v>
      </c>
      <c r="F197" s="20">
        <v>2.6</v>
      </c>
      <c r="G197" s="20">
        <f>ROUND(H197/D197*C197, 2)</f>
        <v>1.89</v>
      </c>
      <c r="H197" s="20">
        <v>2.7</v>
      </c>
      <c r="I197" s="20">
        <f>ROUND(J197/D197*C197, 2)</f>
        <v>0</v>
      </c>
      <c r="J197" s="20">
        <v>0</v>
      </c>
      <c r="K197" s="20">
        <f>ROUND(L197/D197*C197, 2)</f>
        <v>24.5</v>
      </c>
      <c r="L197" s="20">
        <v>35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</row>
    <row r="198" spans="1:136" s="23" customFormat="1">
      <c r="A198" s="21" t="s">
        <v>24</v>
      </c>
      <c r="B198" s="21" t="s">
        <v>25</v>
      </c>
      <c r="C198" s="22">
        <v>10</v>
      </c>
      <c r="D198" s="22">
        <v>10</v>
      </c>
      <c r="E198" s="22">
        <v>0.08</v>
      </c>
      <c r="F198" s="22">
        <v>0.08</v>
      </c>
      <c r="G198" s="22">
        <v>7.25</v>
      </c>
      <c r="H198" s="22">
        <v>7.25</v>
      </c>
      <c r="I198" s="22">
        <v>0.13</v>
      </c>
      <c r="J198" s="22">
        <v>0.13</v>
      </c>
      <c r="K198" s="22">
        <v>66.06</v>
      </c>
      <c r="L198" s="10">
        <v>66.06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</row>
    <row r="199" spans="1:136" s="16" customFormat="1">
      <c r="A199" s="24" t="s">
        <v>26</v>
      </c>
      <c r="B199" s="24" t="s">
        <v>27</v>
      </c>
      <c r="C199" s="25">
        <v>200</v>
      </c>
      <c r="D199" s="25">
        <v>200</v>
      </c>
      <c r="E199" s="25">
        <v>1</v>
      </c>
      <c r="F199" s="25">
        <v>1</v>
      </c>
      <c r="G199" s="25">
        <v>0.2</v>
      </c>
      <c r="H199" s="25">
        <v>0.2</v>
      </c>
      <c r="I199" s="25">
        <v>20.2</v>
      </c>
      <c r="J199" s="25">
        <v>20.2</v>
      </c>
      <c r="K199" s="25">
        <v>86.5</v>
      </c>
      <c r="L199" s="10">
        <v>86.5</v>
      </c>
      <c r="M199" s="6"/>
      <c r="N199" s="6"/>
      <c r="O199" s="6"/>
      <c r="P199" s="6"/>
      <c r="Q199" s="6"/>
      <c r="R199" s="6"/>
      <c r="S199" s="6"/>
      <c r="T199" s="6"/>
    </row>
    <row r="200" spans="1:136" s="16" customFormat="1">
      <c r="A200" s="8"/>
      <c r="B200" s="8" t="s">
        <v>28</v>
      </c>
      <c r="C200" s="10">
        <f t="shared" ref="C200:L200" si="26">SUM(C194:C199)</f>
        <v>657</v>
      </c>
      <c r="D200" s="10">
        <f t="shared" si="26"/>
        <v>715</v>
      </c>
      <c r="E200" s="10">
        <f t="shared" si="26"/>
        <v>13.8</v>
      </c>
      <c r="F200" s="10">
        <f t="shared" si="26"/>
        <v>16.579999999999998</v>
      </c>
      <c r="G200" s="10">
        <f t="shared" si="26"/>
        <v>18.739999999999998</v>
      </c>
      <c r="H200" s="10">
        <f t="shared" si="26"/>
        <v>21.55</v>
      </c>
      <c r="I200" s="10">
        <f t="shared" si="26"/>
        <v>80.63</v>
      </c>
      <c r="J200" s="10">
        <f t="shared" si="26"/>
        <v>89.73</v>
      </c>
      <c r="K200" s="10">
        <f t="shared" si="26"/>
        <v>536.05999999999995</v>
      </c>
      <c r="L200" s="10">
        <f t="shared" si="26"/>
        <v>608.05999999999995</v>
      </c>
      <c r="M200" s="6"/>
      <c r="N200" s="6"/>
    </row>
    <row r="201" spans="1:136" s="59" customFormat="1" ht="15.75">
      <c r="A201" s="8"/>
      <c r="B201" s="125" t="s">
        <v>29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6"/>
      <c r="N201" s="6"/>
      <c r="O201" s="16"/>
      <c r="P201" s="16"/>
      <c r="Q201" s="16"/>
      <c r="R201" s="16"/>
      <c r="S201" s="16"/>
      <c r="T201" s="16"/>
    </row>
    <row r="202" spans="1:136" s="59" customFormat="1" ht="15.75">
      <c r="A202" s="41">
        <v>45647</v>
      </c>
      <c r="B202" s="127" t="s">
        <v>203</v>
      </c>
      <c r="C202" s="20">
        <v>80</v>
      </c>
      <c r="D202" s="20">
        <v>80</v>
      </c>
      <c r="E202" s="20">
        <v>4</v>
      </c>
      <c r="F202" s="20">
        <v>4</v>
      </c>
      <c r="G202" s="20">
        <v>15.4</v>
      </c>
      <c r="H202" s="20">
        <v>15.4</v>
      </c>
      <c r="I202" s="20">
        <v>36.700000000000003</v>
      </c>
      <c r="J202" s="20">
        <v>36.700000000000003</v>
      </c>
      <c r="K202" s="20">
        <v>294.10000000000002</v>
      </c>
      <c r="L202" s="20">
        <v>294.10000000000002</v>
      </c>
      <c r="M202" s="6"/>
      <c r="N202" s="6"/>
      <c r="O202" s="19"/>
      <c r="P202" s="19"/>
      <c r="Q202" s="19"/>
      <c r="R202" s="19"/>
      <c r="S202" s="19"/>
      <c r="T202" s="19"/>
    </row>
    <row r="203" spans="1:136" s="59" customFormat="1" ht="15.75">
      <c r="A203" s="41">
        <v>45328</v>
      </c>
      <c r="B203" s="127" t="s">
        <v>205</v>
      </c>
      <c r="C203" s="20">
        <v>200</v>
      </c>
      <c r="D203" s="20">
        <v>250</v>
      </c>
      <c r="E203" s="20">
        <v>1.5</v>
      </c>
      <c r="F203" s="20">
        <v>1.8</v>
      </c>
      <c r="G203" s="20">
        <v>2.4</v>
      </c>
      <c r="H203" s="20">
        <v>3</v>
      </c>
      <c r="I203" s="20">
        <v>6</v>
      </c>
      <c r="J203" s="20">
        <v>7.5</v>
      </c>
      <c r="K203" s="20">
        <v>54.4</v>
      </c>
      <c r="L203" s="20">
        <v>68</v>
      </c>
      <c r="M203" s="6"/>
      <c r="N203" s="6"/>
      <c r="O203" s="19"/>
      <c r="P203" s="19"/>
      <c r="Q203" s="19"/>
      <c r="R203" s="19"/>
      <c r="S203" s="19"/>
      <c r="T203" s="19"/>
    </row>
    <row r="204" spans="1:136" s="59" customFormat="1" ht="15.75">
      <c r="A204" s="41">
        <v>45536</v>
      </c>
      <c r="B204" s="127" t="s">
        <v>98</v>
      </c>
      <c r="C204" s="20">
        <v>10</v>
      </c>
      <c r="D204" s="20">
        <v>10</v>
      </c>
      <c r="E204" s="20">
        <v>2.4</v>
      </c>
      <c r="F204" s="20">
        <v>2.4</v>
      </c>
      <c r="G204" s="20">
        <v>2.2000000000000002</v>
      </c>
      <c r="H204" s="20">
        <v>2.2000000000000002</v>
      </c>
      <c r="I204" s="20">
        <v>0.02</v>
      </c>
      <c r="J204" s="20">
        <v>0.02</v>
      </c>
      <c r="K204" s="20">
        <v>30</v>
      </c>
      <c r="L204" s="20">
        <v>30</v>
      </c>
      <c r="M204" s="6"/>
      <c r="N204" s="6"/>
      <c r="O204" s="19"/>
      <c r="P204" s="19"/>
      <c r="Q204" s="19"/>
      <c r="R204" s="19"/>
      <c r="S204" s="19"/>
      <c r="T204" s="19"/>
    </row>
    <row r="205" spans="1:136" s="59" customFormat="1" ht="15.75">
      <c r="A205" s="121">
        <v>394</v>
      </c>
      <c r="B205" s="127" t="s">
        <v>206</v>
      </c>
      <c r="C205" s="20">
        <v>200</v>
      </c>
      <c r="D205" s="20">
        <v>200</v>
      </c>
      <c r="E205" s="20">
        <v>14.8</v>
      </c>
      <c r="F205" s="20">
        <v>14.8</v>
      </c>
      <c r="G205" s="20">
        <v>16.5</v>
      </c>
      <c r="H205" s="20">
        <v>16.5</v>
      </c>
      <c r="I205" s="20">
        <v>34.6</v>
      </c>
      <c r="J205" s="20">
        <v>34.6</v>
      </c>
      <c r="K205" s="20">
        <v>349</v>
      </c>
      <c r="L205" s="20">
        <v>349</v>
      </c>
      <c r="M205" s="6"/>
      <c r="N205" s="6"/>
      <c r="O205" s="19"/>
      <c r="P205" s="19"/>
      <c r="Q205" s="19"/>
      <c r="R205" s="19"/>
      <c r="S205" s="19"/>
      <c r="T205" s="19"/>
    </row>
    <row r="206" spans="1:136" ht="15" customHeight="1">
      <c r="A206" s="41" t="s">
        <v>48</v>
      </c>
      <c r="B206" s="8" t="s">
        <v>49</v>
      </c>
      <c r="C206" s="10">
        <v>200</v>
      </c>
      <c r="D206" s="10">
        <v>200</v>
      </c>
      <c r="E206" s="10">
        <v>0.2</v>
      </c>
      <c r="F206" s="10">
        <v>0.2</v>
      </c>
      <c r="G206" s="10">
        <v>0.1</v>
      </c>
      <c r="H206" s="10">
        <v>0.1</v>
      </c>
      <c r="I206" s="10">
        <v>17.899999999999999</v>
      </c>
      <c r="J206" s="10">
        <v>17.899999999999999</v>
      </c>
      <c r="K206" s="10">
        <v>74</v>
      </c>
      <c r="L206" s="10">
        <v>74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</row>
    <row r="207" spans="1:136">
      <c r="A207" s="8"/>
      <c r="B207" s="8" t="s">
        <v>33</v>
      </c>
      <c r="C207" s="10">
        <v>50</v>
      </c>
      <c r="D207" s="10">
        <v>60</v>
      </c>
      <c r="E207" s="10">
        <v>3.8</v>
      </c>
      <c r="F207" s="10">
        <v>4</v>
      </c>
      <c r="G207" s="10">
        <v>0.5</v>
      </c>
      <c r="H207" s="10">
        <v>0.6</v>
      </c>
      <c r="I207" s="10">
        <v>23.4</v>
      </c>
      <c r="J207" s="10">
        <v>30</v>
      </c>
      <c r="K207" s="10">
        <v>115</v>
      </c>
      <c r="L207" s="10">
        <v>140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</row>
    <row r="208" spans="1:136" ht="14.25" customHeight="1">
      <c r="A208" s="8"/>
      <c r="B208" s="8" t="s">
        <v>34</v>
      </c>
      <c r="C208" s="10">
        <v>40</v>
      </c>
      <c r="D208" s="10">
        <v>60</v>
      </c>
      <c r="E208" s="22">
        <v>2.84</v>
      </c>
      <c r="F208" s="22">
        <v>4.26</v>
      </c>
      <c r="G208" s="22">
        <v>0.44</v>
      </c>
      <c r="H208" s="22">
        <v>0.66</v>
      </c>
      <c r="I208" s="22">
        <v>18.96</v>
      </c>
      <c r="J208" s="22">
        <v>28.44</v>
      </c>
      <c r="K208" s="22">
        <v>95.6</v>
      </c>
      <c r="L208" s="10">
        <v>143.4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</row>
    <row r="209" spans="1:136" s="29" customFormat="1">
      <c r="A209" s="8"/>
      <c r="B209" s="8" t="s">
        <v>50</v>
      </c>
      <c r="C209" s="10">
        <v>780</v>
      </c>
      <c r="D209" s="10">
        <v>860</v>
      </c>
      <c r="E209" s="10">
        <f t="shared" ref="E209:L209" si="27">SUM(E206:E208)</f>
        <v>6.84</v>
      </c>
      <c r="F209" s="10">
        <f t="shared" si="27"/>
        <v>8.4600000000000009</v>
      </c>
      <c r="G209" s="10">
        <f t="shared" si="27"/>
        <v>1.04</v>
      </c>
      <c r="H209" s="10">
        <f t="shared" si="27"/>
        <v>1.3599999999999999</v>
      </c>
      <c r="I209" s="10">
        <f t="shared" si="27"/>
        <v>60.26</v>
      </c>
      <c r="J209" s="10">
        <f t="shared" si="27"/>
        <v>76.34</v>
      </c>
      <c r="K209" s="10">
        <f t="shared" si="27"/>
        <v>284.60000000000002</v>
      </c>
      <c r="L209" s="10">
        <f t="shared" si="27"/>
        <v>357.4</v>
      </c>
      <c r="M209" s="6"/>
      <c r="N209" s="6"/>
      <c r="O209" s="6"/>
      <c r="P209" s="6"/>
      <c r="Q209" s="6"/>
      <c r="R209" s="6"/>
      <c r="S209" s="6"/>
      <c r="T209" s="6"/>
    </row>
    <row r="210" spans="1:136" s="56" customFormat="1" ht="15.6" customHeight="1">
      <c r="A210" s="31"/>
      <c r="B210" s="31" t="s">
        <v>36</v>
      </c>
      <c r="C210" s="33"/>
      <c r="D210" s="33"/>
      <c r="E210" s="33">
        <f t="shared" ref="E210:L210" si="28">E200+E209</f>
        <v>20.64</v>
      </c>
      <c r="F210" s="33">
        <f t="shared" si="28"/>
        <v>25.04</v>
      </c>
      <c r="G210" s="33">
        <f t="shared" si="28"/>
        <v>19.779999999999998</v>
      </c>
      <c r="H210" s="33">
        <f t="shared" si="28"/>
        <v>22.91</v>
      </c>
      <c r="I210" s="33">
        <f t="shared" si="28"/>
        <v>140.88999999999999</v>
      </c>
      <c r="J210" s="33">
        <f t="shared" si="28"/>
        <v>166.07</v>
      </c>
      <c r="K210" s="33">
        <f t="shared" si="28"/>
        <v>820.66</v>
      </c>
      <c r="L210" s="33">
        <f t="shared" si="28"/>
        <v>965.45999999999992</v>
      </c>
      <c r="M210" s="34"/>
      <c r="N210" s="34"/>
      <c r="O210" s="50"/>
      <c r="P210" s="50"/>
      <c r="Q210" s="50"/>
      <c r="R210" s="50"/>
      <c r="S210" s="50"/>
      <c r="T210" s="50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</row>
    <row r="211" spans="1:136" ht="15.6" customHeight="1">
      <c r="A211" s="60"/>
      <c r="B211" s="47" t="s">
        <v>102</v>
      </c>
      <c r="C211" s="61"/>
      <c r="D211" s="61"/>
      <c r="E211" s="61">
        <f t="shared" ref="E211:L211" si="29">AVERAGE(E33, E53, E72, E91, E111, E130, E149, E171, E190, E210)</f>
        <v>50.325000000000003</v>
      </c>
      <c r="F211" s="61">
        <f t="shared" si="29"/>
        <v>58.024000000000001</v>
      </c>
      <c r="G211" s="61">
        <f t="shared" si="29"/>
        <v>42.715000000000003</v>
      </c>
      <c r="H211" s="61">
        <f t="shared" si="29"/>
        <v>48.896000000000001</v>
      </c>
      <c r="I211" s="61">
        <f t="shared" si="29"/>
        <v>182.94400000000002</v>
      </c>
      <c r="J211" s="61">
        <f t="shared" si="29"/>
        <v>217.89600000000002</v>
      </c>
      <c r="K211" s="61">
        <f t="shared" si="29"/>
        <v>1323.7930000000001</v>
      </c>
      <c r="L211" s="61">
        <f t="shared" si="29"/>
        <v>1546.5079999999998</v>
      </c>
      <c r="M211" s="62"/>
      <c r="N211" s="62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</row>
    <row r="212" spans="1:136" ht="15.6" customHeight="1">
      <c r="A212" s="63"/>
      <c r="B212" s="47"/>
      <c r="C212" s="64"/>
      <c r="D212" s="64"/>
      <c r="E212" s="64" t="s">
        <v>103</v>
      </c>
      <c r="F212" s="64" t="s">
        <v>104</v>
      </c>
      <c r="G212" s="64" t="s">
        <v>105</v>
      </c>
      <c r="H212" s="64" t="s">
        <v>106</v>
      </c>
      <c r="I212" s="64" t="s">
        <v>107</v>
      </c>
      <c r="J212" s="64" t="s">
        <v>108</v>
      </c>
      <c r="K212" s="64" t="s">
        <v>109</v>
      </c>
      <c r="L212" s="64" t="s">
        <v>110</v>
      </c>
      <c r="M212" s="53"/>
      <c r="N212" s="53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</row>
    <row r="213" spans="1:136" ht="15" customHeight="1">
      <c r="A213" s="63"/>
      <c r="B213" s="47" t="s">
        <v>111</v>
      </c>
      <c r="C213" s="65">
        <f t="shared" ref="C213:L213" si="30">AVERAGE(C32, C52, C71, C90, C110, C129, C148, C170, C189, C209)</f>
        <v>775.5</v>
      </c>
      <c r="D213" s="65">
        <f t="shared" si="30"/>
        <v>895.5</v>
      </c>
      <c r="E213" s="65">
        <f t="shared" si="30"/>
        <v>30.126999999999999</v>
      </c>
      <c r="F213" s="65">
        <f t="shared" si="30"/>
        <v>34.062999999999995</v>
      </c>
      <c r="G213" s="65">
        <f t="shared" si="30"/>
        <v>23.68</v>
      </c>
      <c r="H213" s="65">
        <f t="shared" si="30"/>
        <v>26.791000000000004</v>
      </c>
      <c r="I213" s="65">
        <f t="shared" si="30"/>
        <v>104.24400000000003</v>
      </c>
      <c r="J213" s="65">
        <f t="shared" si="30"/>
        <v>127.971</v>
      </c>
      <c r="K213" s="65">
        <f t="shared" si="30"/>
        <v>756.92300000000012</v>
      </c>
      <c r="L213" s="65">
        <f t="shared" si="30"/>
        <v>892.17299999999977</v>
      </c>
      <c r="M213" s="62"/>
      <c r="N213" s="62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</row>
    <row r="214" spans="1:136" ht="15" customHeight="1">
      <c r="A214" s="24"/>
      <c r="B214" s="24"/>
      <c r="C214" s="25"/>
      <c r="D214" s="25"/>
      <c r="E214" s="25" t="s">
        <v>112</v>
      </c>
      <c r="F214" s="25" t="s">
        <v>113</v>
      </c>
      <c r="G214" s="25" t="s">
        <v>114</v>
      </c>
      <c r="H214" s="25" t="s">
        <v>115</v>
      </c>
      <c r="I214" s="25" t="s">
        <v>116</v>
      </c>
      <c r="J214" s="25" t="s">
        <v>117</v>
      </c>
      <c r="K214" s="25" t="s">
        <v>118</v>
      </c>
      <c r="L214" s="10" t="s">
        <v>119</v>
      </c>
      <c r="M214" s="53"/>
      <c r="N214" s="53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</row>
    <row r="215" spans="1:136">
      <c r="A215" s="24"/>
      <c r="B215" s="47" t="s">
        <v>120</v>
      </c>
      <c r="C215" s="66">
        <f t="shared" ref="C215:L215" si="31">AVERAGE(C24, C43, C62, C81, C100, C121, C139, C159, C180, C200)</f>
        <v>609</v>
      </c>
      <c r="D215" s="66">
        <f t="shared" si="31"/>
        <v>664.5</v>
      </c>
      <c r="E215" s="66">
        <f t="shared" si="31"/>
        <v>20.198</v>
      </c>
      <c r="F215" s="66">
        <f t="shared" si="31"/>
        <v>23.961000000000002</v>
      </c>
      <c r="G215" s="66">
        <f t="shared" si="31"/>
        <v>19.035000000000004</v>
      </c>
      <c r="H215" s="66">
        <f t="shared" si="31"/>
        <v>22.105</v>
      </c>
      <c r="I215" s="66">
        <f t="shared" si="31"/>
        <v>78.7</v>
      </c>
      <c r="J215" s="66">
        <f t="shared" si="31"/>
        <v>89.925000000000011</v>
      </c>
      <c r="K215" s="66">
        <f t="shared" si="31"/>
        <v>566.86999999999989</v>
      </c>
      <c r="L215" s="67">
        <f t="shared" si="31"/>
        <v>654.33500000000004</v>
      </c>
      <c r="M215" s="68"/>
      <c r="N215" s="68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</row>
    <row r="216" spans="1:136" ht="30">
      <c r="A216" s="60"/>
      <c r="B216" s="60"/>
      <c r="C216" s="69"/>
      <c r="D216" s="69"/>
      <c r="E216" s="10" t="s">
        <v>121</v>
      </c>
      <c r="F216" s="10" t="s">
        <v>122</v>
      </c>
      <c r="G216" s="10" t="s">
        <v>123</v>
      </c>
      <c r="H216" s="10" t="s">
        <v>124</v>
      </c>
      <c r="I216" s="10" t="s">
        <v>125</v>
      </c>
      <c r="J216" s="10" t="s">
        <v>126</v>
      </c>
      <c r="K216" s="10" t="s">
        <v>127</v>
      </c>
      <c r="L216" s="10" t="s">
        <v>128</v>
      </c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</row>
    <row r="217" spans="1:136">
      <c r="A217" s="70" t="s">
        <v>129</v>
      </c>
      <c r="B217" s="70"/>
      <c r="C217" s="70"/>
      <c r="D217" s="70"/>
      <c r="E217" s="70"/>
      <c r="F217" s="70"/>
      <c r="G217" s="70"/>
      <c r="H217" s="70"/>
      <c r="I217" s="71"/>
      <c r="J217" s="71"/>
      <c r="K217" s="71"/>
      <c r="L217" s="71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</row>
    <row r="218" spans="1:136" s="23" customFormat="1">
      <c r="A218" s="23" t="s">
        <v>130</v>
      </c>
      <c r="I218" s="72"/>
      <c r="J218" s="72"/>
      <c r="K218" s="72"/>
      <c r="L218" s="72"/>
      <c r="M218" s="1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</row>
    <row r="219" spans="1:136">
      <c r="A219" s="23" t="s">
        <v>131</v>
      </c>
      <c r="B219" s="23"/>
      <c r="C219" s="23"/>
      <c r="D219" s="23"/>
      <c r="E219" s="23"/>
      <c r="F219" s="23"/>
      <c r="G219" s="23"/>
      <c r="H219" s="23"/>
      <c r="I219" s="72"/>
      <c r="J219" s="72"/>
      <c r="K219" s="72"/>
      <c r="L219" s="7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</row>
    <row r="220" spans="1:136">
      <c r="A220" s="23" t="s">
        <v>132</v>
      </c>
      <c r="B220" s="23"/>
      <c r="C220" s="23"/>
      <c r="D220" s="23"/>
      <c r="E220" s="23"/>
      <c r="F220" s="23"/>
      <c r="G220" s="23"/>
      <c r="H220" s="23"/>
      <c r="I220" s="72"/>
      <c r="J220" s="72"/>
      <c r="K220" s="72"/>
      <c r="L220" s="7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</row>
    <row r="221" spans="1:136">
      <c r="A221" s="23" t="s">
        <v>133</v>
      </c>
      <c r="B221" s="23"/>
      <c r="C221" s="23"/>
      <c r="D221" s="23"/>
      <c r="E221" s="23"/>
      <c r="F221" s="23"/>
      <c r="G221" s="23"/>
      <c r="H221" s="23"/>
      <c r="I221" s="72"/>
      <c r="J221" s="72"/>
      <c r="K221" s="72"/>
      <c r="L221" s="7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</row>
    <row r="222" spans="1:136" ht="15" customHeight="1">
      <c r="A222" s="23" t="s">
        <v>134</v>
      </c>
      <c r="B222" s="23"/>
      <c r="C222" s="23"/>
      <c r="D222" s="23"/>
      <c r="E222" s="23"/>
      <c r="F222" s="23"/>
      <c r="G222" s="23"/>
      <c r="H222" s="23"/>
      <c r="I222" s="72"/>
      <c r="J222" s="72"/>
      <c r="K222" s="72"/>
      <c r="L222" s="7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</row>
    <row r="223" spans="1:136" s="23" customFormat="1" ht="15" customHeight="1">
      <c r="I223" s="72"/>
      <c r="J223" s="72"/>
      <c r="K223" s="72"/>
      <c r="L223" s="72"/>
      <c r="M223" s="1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</row>
    <row r="224" spans="1:136" s="23" customFormat="1" ht="15" customHeight="1">
      <c r="A224" s="73"/>
      <c r="B224" s="74"/>
      <c r="C224" s="75"/>
      <c r="D224" s="75"/>
      <c r="E224" s="72"/>
      <c r="F224" s="72"/>
      <c r="G224" s="72"/>
      <c r="H224" s="72"/>
      <c r="I224" s="72"/>
      <c r="J224" s="75"/>
      <c r="K224" s="75"/>
      <c r="L224" s="7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</row>
    <row r="225" spans="1:136">
      <c r="A225" s="154" t="s">
        <v>135</v>
      </c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  <c r="L225" s="15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</row>
    <row r="226" spans="1:136">
      <c r="A226" s="154" t="s">
        <v>136</v>
      </c>
      <c r="B226" s="155"/>
      <c r="C226" s="155"/>
      <c r="D226" s="155"/>
      <c r="E226" s="155"/>
      <c r="F226" s="155"/>
      <c r="G226" s="155"/>
      <c r="H226" s="155"/>
      <c r="I226" s="155"/>
      <c r="J226" s="155"/>
      <c r="K226" s="155"/>
      <c r="L226" s="15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</row>
    <row r="227" spans="1:136">
      <c r="A227" s="154"/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  <c r="L227" s="15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</row>
    <row r="228" spans="1:136">
      <c r="A228" s="8"/>
      <c r="B228" s="8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</row>
    <row r="229" spans="1:136" s="26" customFormat="1">
      <c r="A229" s="8"/>
      <c r="B229" s="8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42"/>
      <c r="N229" s="43"/>
      <c r="O229" s="43"/>
      <c r="P229" s="43"/>
      <c r="Q229" s="43"/>
      <c r="R229" s="43"/>
      <c r="S229" s="43"/>
      <c r="T229" s="43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</row>
    <row r="230" spans="1:136">
      <c r="A230" s="8"/>
      <c r="B230" s="8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26"/>
      <c r="N230" s="27"/>
      <c r="O230" s="27"/>
      <c r="P230" s="27"/>
      <c r="Q230" s="27"/>
      <c r="R230" s="27"/>
      <c r="S230" s="27"/>
      <c r="T230" s="27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</row>
    <row r="231" spans="1:136">
      <c r="A231" s="8"/>
      <c r="B231" s="8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</row>
    <row r="232" spans="1:136" ht="15" customHeight="1">
      <c r="A232" s="8"/>
      <c r="B232" s="8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</row>
    <row r="233" spans="1:136">
      <c r="A233" s="21"/>
      <c r="B233" s="21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</row>
    <row r="234" spans="1:136" s="23" customFormat="1">
      <c r="A234" s="8"/>
      <c r="B234" s="8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</row>
    <row r="235" spans="1:136">
      <c r="A235" s="8"/>
      <c r="B235" s="8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</row>
    <row r="236" spans="1:136">
      <c r="A236" s="8"/>
      <c r="B236" s="8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</row>
    <row r="237" spans="1:136">
      <c r="A237" s="8"/>
      <c r="B237" s="8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</row>
    <row r="238" spans="1:136">
      <c r="A238" s="8"/>
      <c r="B238" s="17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</row>
    <row r="239" spans="1:136">
      <c r="A239" s="8"/>
      <c r="B239" s="8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</row>
    <row r="240" spans="1:136">
      <c r="A240" s="8"/>
      <c r="B240" s="8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</row>
    <row r="241" spans="1:136">
      <c r="A241" s="8"/>
      <c r="B241" s="8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</row>
    <row r="242" spans="1:136">
      <c r="A242" s="8"/>
      <c r="B242" s="8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</row>
    <row r="243" spans="1:136">
      <c r="A243" s="8"/>
      <c r="B243" s="8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</row>
    <row r="244" spans="1:136" ht="15" customHeight="1">
      <c r="A244" s="17"/>
      <c r="B244" s="17"/>
      <c r="C244" s="18"/>
      <c r="D244" s="10"/>
      <c r="E244" s="10"/>
      <c r="F244" s="10"/>
      <c r="G244" s="10"/>
      <c r="H244" s="10"/>
      <c r="I244" s="10"/>
      <c r="J244" s="10"/>
      <c r="K244" s="10"/>
      <c r="L244" s="10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</row>
    <row r="245" spans="1:136">
      <c r="A245" s="8"/>
      <c r="B245" s="8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</row>
    <row r="246" spans="1:136">
      <c r="A246" s="8"/>
      <c r="B246" s="8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</row>
    <row r="247" spans="1:136">
      <c r="A247" s="24"/>
      <c r="B247" s="24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</row>
    <row r="248" spans="1:136">
      <c r="A248" s="8"/>
      <c r="B248" s="8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</row>
    <row r="249" spans="1:136">
      <c r="A249" s="8"/>
      <c r="B249" s="8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</row>
    <row r="250" spans="1:136" s="23" customFormat="1">
      <c r="A250" s="8"/>
      <c r="B250" s="8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</row>
    <row r="251" spans="1:136">
      <c r="A251" s="8"/>
      <c r="B251" s="8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</row>
    <row r="252" spans="1:136">
      <c r="A252" s="8"/>
      <c r="B252" s="17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</row>
    <row r="253" spans="1:136">
      <c r="A253" s="8"/>
      <c r="B253" s="8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</row>
    <row r="254" spans="1:136">
      <c r="A254" s="24"/>
      <c r="B254" s="24"/>
      <c r="C254" s="25"/>
      <c r="D254" s="25"/>
      <c r="E254" s="10"/>
      <c r="F254" s="10"/>
      <c r="G254" s="10"/>
      <c r="H254" s="10"/>
      <c r="I254" s="10"/>
      <c r="J254" s="10"/>
      <c r="K254" s="10"/>
      <c r="L254" s="10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</row>
    <row r="255" spans="1:136">
      <c r="A255" s="8"/>
      <c r="B255" s="8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</row>
    <row r="256" spans="1:136">
      <c r="A256" s="60"/>
      <c r="B256" s="47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</row>
    <row r="257" spans="1:136">
      <c r="A257" s="60"/>
      <c r="B257" s="47"/>
      <c r="C257" s="48"/>
      <c r="D257" s="48"/>
      <c r="E257" s="48"/>
      <c r="F257" s="48"/>
      <c r="G257" s="48"/>
      <c r="H257" s="48"/>
      <c r="I257" s="48"/>
      <c r="J257" s="48"/>
      <c r="K257" s="48"/>
      <c r="L257" s="10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</row>
    <row r="258" spans="1:136" ht="16.149999999999999" customHeight="1">
      <c r="A258" s="8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69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</row>
    <row r="259" spans="1:136">
      <c r="A259" s="24"/>
      <c r="B259" s="76"/>
      <c r="C259" s="77"/>
      <c r="D259" s="77"/>
      <c r="E259" s="77"/>
      <c r="F259" s="77"/>
      <c r="G259" s="77"/>
      <c r="H259" s="77"/>
      <c r="I259" s="77"/>
      <c r="J259" s="77"/>
      <c r="K259" s="77"/>
      <c r="L259" s="25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</row>
    <row r="260" spans="1:136">
      <c r="A260" s="8"/>
      <c r="B260" s="8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</row>
    <row r="261" spans="1:136">
      <c r="A261" s="21"/>
      <c r="B261" s="21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</row>
    <row r="262" spans="1:136">
      <c r="A262" s="8"/>
      <c r="B262" s="8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</row>
    <row r="263" spans="1:136" s="23" customFormat="1">
      <c r="A263" s="8"/>
      <c r="B263" s="8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</row>
    <row r="264" spans="1:136">
      <c r="A264" s="8"/>
      <c r="B264" s="8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</row>
    <row r="265" spans="1:136" s="42" customFormat="1">
      <c r="A265" s="8"/>
      <c r="B265" s="8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"/>
      <c r="N265" s="6"/>
      <c r="O265" s="6"/>
      <c r="P265" s="6"/>
      <c r="Q265" s="6"/>
      <c r="R265" s="6"/>
      <c r="S265" s="6"/>
      <c r="T265" s="6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</row>
    <row r="266" spans="1:136" s="26" customFormat="1">
      <c r="A266" s="8"/>
      <c r="B266" s="8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42"/>
      <c r="N266" s="43"/>
      <c r="O266" s="43"/>
      <c r="P266" s="43"/>
      <c r="Q266" s="43"/>
      <c r="R266" s="43"/>
      <c r="S266" s="43"/>
      <c r="T266" s="43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</row>
    <row r="267" spans="1:136">
      <c r="A267" s="8"/>
      <c r="B267" s="17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26"/>
      <c r="N267" s="27"/>
      <c r="O267" s="27"/>
      <c r="P267" s="27"/>
      <c r="Q267" s="27"/>
      <c r="R267" s="27"/>
      <c r="S267" s="27"/>
      <c r="T267" s="27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</row>
    <row r="268" spans="1:136" ht="15" customHeight="1">
      <c r="A268" s="28"/>
      <c r="B268" s="8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</row>
    <row r="269" spans="1:136">
      <c r="A269" s="8"/>
      <c r="B269" s="8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</row>
    <row r="270" spans="1:136">
      <c r="A270" s="8"/>
      <c r="B270" s="8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</row>
    <row r="271" spans="1:136">
      <c r="A271" s="154"/>
      <c r="B271" s="155"/>
      <c r="C271" s="155"/>
      <c r="D271" s="155"/>
      <c r="E271" s="155"/>
      <c r="F271" s="155"/>
      <c r="G271" s="155"/>
      <c r="H271" s="155"/>
      <c r="I271" s="155"/>
      <c r="J271" s="155"/>
      <c r="K271" s="155"/>
      <c r="L271" s="15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</row>
    <row r="272" spans="1:136">
      <c r="A272" s="70"/>
      <c r="B272" s="70"/>
      <c r="C272" s="70"/>
      <c r="D272" s="70"/>
      <c r="E272" s="70"/>
      <c r="F272" s="70"/>
      <c r="G272" s="70"/>
      <c r="H272" s="70"/>
      <c r="I272" s="71"/>
      <c r="J272" s="71"/>
      <c r="K272" s="71"/>
      <c r="L272" s="71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</row>
    <row r="273" spans="1:136">
      <c r="A273" s="23"/>
      <c r="B273" s="23"/>
      <c r="C273" s="23"/>
      <c r="D273" s="23"/>
      <c r="E273" s="23"/>
      <c r="F273" s="23"/>
      <c r="G273" s="23"/>
      <c r="H273" s="23"/>
      <c r="I273" s="72"/>
      <c r="J273" s="72"/>
      <c r="K273" s="72"/>
      <c r="L273" s="72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</row>
    <row r="274" spans="1:136" s="23" customFormat="1">
      <c r="I274" s="72"/>
      <c r="J274" s="72"/>
      <c r="K274" s="72"/>
      <c r="L274" s="72"/>
      <c r="M274" s="1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</row>
    <row r="275" spans="1:136">
      <c r="A275" s="23"/>
      <c r="B275" s="23"/>
      <c r="C275" s="23"/>
      <c r="D275" s="23"/>
      <c r="E275" s="23"/>
      <c r="F275" s="23"/>
      <c r="G275" s="23"/>
      <c r="H275" s="23"/>
      <c r="I275" s="72"/>
      <c r="J275" s="72"/>
      <c r="K275" s="72"/>
      <c r="L275" s="7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</row>
    <row r="276" spans="1:136">
      <c r="A276" s="23"/>
      <c r="B276" s="23"/>
      <c r="C276" s="23"/>
      <c r="D276" s="23"/>
      <c r="E276" s="23"/>
      <c r="F276" s="23"/>
      <c r="G276" s="23"/>
      <c r="H276" s="23"/>
      <c r="I276" s="72"/>
      <c r="J276" s="72"/>
      <c r="K276" s="72"/>
      <c r="L276" s="72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</row>
    <row r="277" spans="1:136" s="23" customFormat="1" ht="15.6" customHeight="1">
      <c r="I277" s="72"/>
      <c r="J277" s="72"/>
      <c r="K277" s="72"/>
      <c r="L277" s="72"/>
      <c r="M277" s="1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</row>
    <row r="278" spans="1:136" ht="15.6" customHeight="1">
      <c r="A278" s="23"/>
      <c r="B278" s="23"/>
      <c r="C278" s="23"/>
      <c r="D278" s="23"/>
      <c r="E278" s="23"/>
      <c r="F278" s="23"/>
      <c r="G278" s="23"/>
      <c r="H278" s="23"/>
      <c r="I278" s="72"/>
      <c r="J278" s="72"/>
      <c r="K278" s="72"/>
      <c r="L278" s="7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</row>
    <row r="279" spans="1:136" ht="15.6" customHeight="1">
      <c r="A279" s="23"/>
      <c r="B279" s="23"/>
      <c r="C279" s="23"/>
      <c r="D279" s="23"/>
      <c r="E279" s="23"/>
      <c r="F279" s="23"/>
      <c r="G279" s="23"/>
      <c r="H279" s="23"/>
      <c r="I279" s="72"/>
      <c r="J279" s="72"/>
      <c r="K279" s="72"/>
      <c r="L279" s="75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</row>
    <row r="280" spans="1:136" ht="15.6" customHeight="1">
      <c r="A280" s="73"/>
      <c r="B280" s="74"/>
      <c r="C280" s="75"/>
      <c r="D280" s="75"/>
      <c r="E280" s="72"/>
      <c r="F280" s="72"/>
      <c r="G280" s="72"/>
      <c r="H280" s="72"/>
      <c r="I280" s="72"/>
      <c r="J280" s="75"/>
      <c r="K280" s="75"/>
      <c r="L280" s="75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</row>
    <row r="281" spans="1:136">
      <c r="A281" s="154"/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</row>
    <row r="282" spans="1:136">
      <c r="A282" s="154"/>
      <c r="B282" s="155"/>
      <c r="C282" s="155"/>
      <c r="D282" s="155"/>
      <c r="E282" s="155"/>
      <c r="F282" s="155"/>
      <c r="G282" s="155"/>
      <c r="H282" s="155"/>
      <c r="I282" s="155"/>
      <c r="J282" s="155"/>
      <c r="K282" s="155"/>
      <c r="L282" s="15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</row>
    <row r="283" spans="1:136">
      <c r="A283" s="154"/>
      <c r="B283" s="155"/>
      <c r="C283" s="155"/>
      <c r="D283" s="155"/>
      <c r="E283" s="155"/>
      <c r="F283" s="155"/>
      <c r="G283" s="155"/>
      <c r="H283" s="155"/>
      <c r="I283" s="155"/>
      <c r="J283" s="155"/>
      <c r="K283" s="155"/>
      <c r="L283" s="15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</row>
    <row r="284" spans="1:136">
      <c r="A284" s="8"/>
      <c r="B284" s="8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</row>
    <row r="285" spans="1:136">
      <c r="A285" s="8"/>
      <c r="B285" s="17"/>
      <c r="C285" s="69"/>
      <c r="D285" s="69"/>
      <c r="E285" s="69"/>
      <c r="F285" s="69"/>
      <c r="G285" s="69"/>
      <c r="H285" s="69"/>
      <c r="I285" s="69"/>
      <c r="J285" s="69"/>
      <c r="K285" s="69"/>
      <c r="L285" s="10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</row>
    <row r="286" spans="1:136">
      <c r="A286" s="8"/>
      <c r="B286" s="8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</row>
    <row r="287" spans="1:136">
      <c r="A287" s="24"/>
      <c r="B287" s="24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</row>
    <row r="288" spans="1:136">
      <c r="A288" s="8"/>
      <c r="B288" s="36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</row>
    <row r="289" spans="1:136">
      <c r="A289" s="28"/>
      <c r="B289" s="8"/>
      <c r="C289" s="9"/>
      <c r="D289" s="10"/>
      <c r="E289" s="10"/>
      <c r="F289" s="10"/>
      <c r="G289" s="10"/>
      <c r="H289" s="10"/>
      <c r="I289" s="10"/>
      <c r="J289" s="10"/>
      <c r="K289" s="10"/>
      <c r="L289" s="10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</row>
    <row r="290" spans="1:136" ht="15.6" customHeight="1">
      <c r="A290" s="8"/>
      <c r="B290" s="8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</row>
    <row r="291" spans="1:136" ht="15.6" customHeight="1">
      <c r="A291" s="8"/>
      <c r="B291" s="8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</row>
    <row r="292" spans="1:136">
      <c r="A292" s="8"/>
      <c r="B292" s="8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</row>
    <row r="293" spans="1:136" ht="15.6" customHeight="1">
      <c r="A293" s="8"/>
      <c r="B293" s="8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</row>
    <row r="294" spans="1:136" ht="15.6" customHeight="1">
      <c r="A294" s="8"/>
      <c r="B294" s="8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</row>
    <row r="295" spans="1:136">
      <c r="A295" s="8"/>
      <c r="B295" s="17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</row>
    <row r="296" spans="1:136" ht="15.6" customHeight="1">
      <c r="A296" s="8"/>
      <c r="B296" s="8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</row>
    <row r="297" spans="1:136" ht="16.149999999999999" customHeight="1">
      <c r="A297" s="8"/>
      <c r="B297" s="8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</row>
    <row r="298" spans="1:136">
      <c r="A298" s="8"/>
      <c r="B298" s="8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</row>
    <row r="299" spans="1:136" ht="16.149999999999999" customHeight="1">
      <c r="A299" s="8"/>
      <c r="B299" s="8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</row>
    <row r="300" spans="1:136" ht="15.6" customHeight="1">
      <c r="A300" s="8"/>
      <c r="B300" s="8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</row>
    <row r="301" spans="1:136" s="23" customFormat="1">
      <c r="A301" s="8"/>
      <c r="B301" s="17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</row>
    <row r="302" spans="1:136">
      <c r="A302" s="8"/>
      <c r="B302" s="8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</row>
    <row r="303" spans="1:136">
      <c r="A303" s="8"/>
      <c r="B303" s="8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</row>
    <row r="304" spans="1:136" s="23" customFormat="1">
      <c r="A304" s="8"/>
      <c r="B304" s="8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</row>
    <row r="305" spans="1:136">
      <c r="A305" s="8"/>
      <c r="B305" s="8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</row>
    <row r="306" spans="1:136" s="42" customFormat="1">
      <c r="A306" s="8"/>
      <c r="B306" s="8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"/>
      <c r="N306" s="6"/>
      <c r="O306" s="6"/>
      <c r="P306" s="6"/>
      <c r="Q306" s="6"/>
      <c r="R306" s="6"/>
      <c r="S306" s="6"/>
      <c r="T306" s="6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43"/>
      <c r="BY306" s="43"/>
      <c r="BZ306" s="43"/>
      <c r="CA306" s="43"/>
      <c r="CB306" s="43"/>
      <c r="CC306" s="43"/>
      <c r="CD306" s="43"/>
      <c r="CE306" s="43"/>
      <c r="CF306" s="43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</row>
    <row r="307" spans="1:136" s="78" customFormat="1">
      <c r="A307" s="8"/>
      <c r="B307" s="8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42"/>
      <c r="N307" s="43"/>
      <c r="O307" s="43"/>
      <c r="P307" s="43"/>
      <c r="Q307" s="43"/>
      <c r="R307" s="43"/>
      <c r="S307" s="43"/>
      <c r="T307" s="43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</row>
    <row r="308" spans="1:136">
      <c r="A308" s="8"/>
      <c r="B308" s="8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27"/>
      <c r="N308" s="27"/>
      <c r="O308" s="27"/>
      <c r="P308" s="27"/>
      <c r="Q308" s="27"/>
      <c r="R308" s="27"/>
      <c r="S308" s="27"/>
      <c r="T308" s="27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</row>
    <row r="309" spans="1:136">
      <c r="A309" s="8"/>
      <c r="B309" s="17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</row>
    <row r="310" spans="1:136">
      <c r="A310" s="8"/>
      <c r="B310" s="8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</row>
    <row r="311" spans="1:136">
      <c r="A311" s="8"/>
      <c r="B311" s="8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</row>
    <row r="312" spans="1:136">
      <c r="A312" s="60"/>
      <c r="B312" s="47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</row>
    <row r="313" spans="1:136">
      <c r="A313" s="60"/>
      <c r="B313" s="47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</row>
    <row r="314" spans="1:136" ht="15.75">
      <c r="A314" s="8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69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</row>
    <row r="315" spans="1:136">
      <c r="A315" s="8"/>
      <c r="B315" s="17"/>
      <c r="C315" s="69"/>
      <c r="D315" s="69"/>
      <c r="E315" s="69"/>
      <c r="F315" s="69"/>
      <c r="G315" s="69"/>
      <c r="H315" s="69"/>
      <c r="I315" s="69"/>
      <c r="J315" s="69"/>
      <c r="K315" s="69"/>
      <c r="L315" s="10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</row>
    <row r="316" spans="1:136">
      <c r="A316" s="8"/>
      <c r="B316" s="8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</row>
    <row r="317" spans="1:136">
      <c r="A317" s="8"/>
      <c r="B317" s="8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</row>
    <row r="318" spans="1:136">
      <c r="A318" s="8"/>
      <c r="B318" s="8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</row>
    <row r="319" spans="1:136" s="23" customFormat="1">
      <c r="A319" s="8"/>
      <c r="B319" s="8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</row>
    <row r="320" spans="1:136">
      <c r="A320" s="8"/>
      <c r="B320" s="8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</row>
    <row r="321" spans="1:136" s="23" customFormat="1">
      <c r="A321" s="8"/>
      <c r="B321" s="8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</row>
    <row r="322" spans="1:136" s="23" customFormat="1" ht="15.6" customHeight="1">
      <c r="A322" s="8"/>
      <c r="B322" s="8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</row>
    <row r="323" spans="1:136">
      <c r="A323" s="8"/>
      <c r="B323" s="17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</row>
    <row r="324" spans="1:136">
      <c r="A324" s="8"/>
      <c r="B324" s="8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</row>
    <row r="325" spans="1:136">
      <c r="A325" s="8"/>
      <c r="B325" s="8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</row>
    <row r="326" spans="1:136">
      <c r="A326" s="60"/>
      <c r="B326" s="47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</row>
    <row r="327" spans="1:136">
      <c r="A327" s="8"/>
      <c r="B327" s="17"/>
      <c r="C327" s="69"/>
      <c r="D327" s="69"/>
      <c r="E327" s="69"/>
      <c r="F327" s="69"/>
      <c r="G327" s="69"/>
      <c r="H327" s="69"/>
      <c r="I327" s="69"/>
      <c r="J327" s="69"/>
      <c r="K327" s="69"/>
      <c r="L327" s="10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</row>
    <row r="328" spans="1:136">
      <c r="A328" s="8"/>
      <c r="B328" s="8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</row>
    <row r="329" spans="1:136">
      <c r="A329" s="8"/>
      <c r="B329" s="8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</row>
    <row r="330" spans="1:136">
      <c r="A330" s="8"/>
      <c r="B330" s="8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</row>
    <row r="331" spans="1:136">
      <c r="A331" s="8"/>
      <c r="B331" s="8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</row>
    <row r="332" spans="1:136">
      <c r="A332" s="8"/>
      <c r="B332" s="28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</row>
    <row r="333" spans="1:136">
      <c r="A333" s="8"/>
      <c r="B333" s="8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</row>
    <row r="334" spans="1:136">
      <c r="A334" s="8"/>
      <c r="B334" s="8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</row>
    <row r="335" spans="1:136">
      <c r="A335" s="8"/>
      <c r="B335" s="8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</row>
    <row r="336" spans="1:136">
      <c r="A336" s="8"/>
      <c r="B336" s="8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</row>
    <row r="337" spans="1:136">
      <c r="A337" s="8"/>
      <c r="B337" s="17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</row>
    <row r="338" spans="1:136">
      <c r="A338" s="8"/>
      <c r="B338" s="8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</row>
    <row r="339" spans="1:136">
      <c r="A339" s="8"/>
      <c r="B339" s="8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</row>
    <row r="340" spans="1:136">
      <c r="A340" s="8"/>
      <c r="B340" s="8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</row>
    <row r="341" spans="1:136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</row>
    <row r="342" spans="1:136">
      <c r="A342" s="8"/>
      <c r="B342" s="17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</row>
    <row r="343" spans="1:136" s="23" customFormat="1">
      <c r="A343" s="8"/>
      <c r="B343" s="8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</row>
    <row r="344" spans="1:136" s="23" customFormat="1" ht="15" customHeight="1">
      <c r="A344" s="8"/>
      <c r="B344" s="8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</row>
    <row r="345" spans="1:136">
      <c r="A345" s="8"/>
      <c r="B345" s="8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</row>
    <row r="346" spans="1:136">
      <c r="A346" s="8"/>
      <c r="B346" s="8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</row>
    <row r="347" spans="1:136" s="23" customFormat="1">
      <c r="A347" s="8"/>
      <c r="B347" s="8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</row>
    <row r="348" spans="1:136">
      <c r="A348" s="8"/>
      <c r="B348" s="8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</row>
    <row r="349" spans="1:136">
      <c r="A349" s="8"/>
      <c r="B349" s="8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</row>
    <row r="350" spans="1:136">
      <c r="A350" s="8"/>
      <c r="B350" s="8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</row>
    <row r="351" spans="1:136">
      <c r="A351" s="8"/>
      <c r="B351" s="17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</row>
    <row r="352" spans="1:136" ht="15.75" customHeight="1">
      <c r="A352" s="8"/>
      <c r="B352" s="8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</row>
    <row r="353" spans="1:136">
      <c r="A353" s="8"/>
      <c r="B353" s="8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</row>
    <row r="354" spans="1:136">
      <c r="A354" s="60"/>
      <c r="B354" s="47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</row>
    <row r="355" spans="1:136">
      <c r="A355" s="8"/>
      <c r="B355" s="8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</row>
    <row r="356" spans="1:136" ht="15.75">
      <c r="A356" s="8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69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</row>
    <row r="357" spans="1:136">
      <c r="A357" s="8"/>
      <c r="B357" s="17"/>
      <c r="C357" s="69"/>
      <c r="D357" s="69"/>
      <c r="E357" s="69"/>
      <c r="F357" s="69"/>
      <c r="G357" s="69"/>
      <c r="H357" s="69"/>
      <c r="I357" s="69"/>
      <c r="J357" s="69"/>
      <c r="K357" s="69"/>
      <c r="L357" s="10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</row>
    <row r="358" spans="1:136">
      <c r="A358" s="8"/>
      <c r="B358" s="8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</row>
    <row r="359" spans="1:136">
      <c r="A359" s="8"/>
      <c r="B359" s="8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</row>
    <row r="360" spans="1:136">
      <c r="A360" s="8"/>
      <c r="B360" s="8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</row>
    <row r="361" spans="1:136">
      <c r="A361" s="8"/>
      <c r="B361" s="8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</row>
    <row r="362" spans="1:136">
      <c r="A362" s="8"/>
      <c r="B362" s="8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</row>
    <row r="363" spans="1:136">
      <c r="A363" s="8"/>
      <c r="B363" s="8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</row>
    <row r="364" spans="1:136">
      <c r="A364" s="8"/>
      <c r="B364" s="8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</row>
    <row r="365" spans="1:136">
      <c r="A365" s="8"/>
      <c r="B365" s="17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</row>
    <row r="366" spans="1:136">
      <c r="A366" s="8"/>
      <c r="B366" s="8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</row>
    <row r="367" spans="1:136">
      <c r="A367" s="8"/>
      <c r="B367" s="8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</row>
    <row r="368" spans="1:136">
      <c r="A368" s="8"/>
      <c r="B368" s="8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</row>
    <row r="369" spans="1:136">
      <c r="A369" s="8"/>
      <c r="B369" s="17"/>
      <c r="C369" s="69"/>
      <c r="D369" s="69"/>
      <c r="E369" s="69"/>
      <c r="F369" s="69"/>
      <c r="G369" s="69"/>
      <c r="H369" s="69"/>
      <c r="I369" s="69"/>
      <c r="J369" s="69"/>
      <c r="K369" s="69"/>
      <c r="L369" s="10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</row>
    <row r="370" spans="1:136">
      <c r="A370" s="8"/>
      <c r="B370" s="8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</row>
    <row r="371" spans="1:136">
      <c r="A371" s="8"/>
      <c r="B371" s="8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</row>
    <row r="372" spans="1:136" ht="15.6" customHeight="1">
      <c r="A372" s="8"/>
      <c r="B372" s="8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</row>
    <row r="373" spans="1:136" ht="15.6" customHeight="1">
      <c r="A373" s="21"/>
      <c r="B373" s="21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</row>
    <row r="374" spans="1:136">
      <c r="A374" s="8"/>
      <c r="B374" s="8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</row>
    <row r="375" spans="1:136">
      <c r="A375" s="8"/>
      <c r="B375" s="8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</row>
    <row r="376" spans="1:136">
      <c r="A376" s="8"/>
      <c r="B376" s="8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</row>
    <row r="377" spans="1:136">
      <c r="A377" s="8"/>
      <c r="B377" s="8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</row>
    <row r="378" spans="1:136">
      <c r="A378" s="8"/>
      <c r="B378" s="8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</row>
    <row r="379" spans="1:136" ht="18.600000000000001" customHeight="1">
      <c r="A379" s="8"/>
      <c r="B379" s="17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</row>
    <row r="380" spans="1:136" ht="15.6" customHeight="1">
      <c r="A380" s="41"/>
      <c r="B380" s="8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</row>
    <row r="381" spans="1:136" ht="15.6" customHeight="1">
      <c r="A381" s="8"/>
      <c r="B381" s="8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</row>
    <row r="382" spans="1:136">
      <c r="A382" s="8"/>
      <c r="B382" s="8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</row>
    <row r="383" spans="1:136" ht="15.6" customHeight="1">
      <c r="A383" s="8"/>
      <c r="B383" s="8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</row>
    <row r="384" spans="1:136">
      <c r="A384" s="8"/>
      <c r="B384" s="17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</row>
    <row r="385" spans="1:136">
      <c r="A385" s="8"/>
      <c r="B385" s="8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</row>
    <row r="386" spans="1:136" s="26" customFormat="1">
      <c r="A386" s="24"/>
      <c r="B386" s="24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1"/>
      <c r="N386" s="6"/>
      <c r="O386" s="6"/>
      <c r="P386" s="6"/>
      <c r="Q386" s="6"/>
      <c r="R386" s="6"/>
      <c r="S386" s="6"/>
      <c r="T386" s="6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</row>
    <row r="387" spans="1:136">
      <c r="A387" s="8"/>
      <c r="B387" s="8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26"/>
      <c r="N387" s="27"/>
      <c r="O387" s="27"/>
      <c r="P387" s="27"/>
      <c r="Q387" s="27"/>
      <c r="R387" s="27"/>
      <c r="S387" s="27"/>
      <c r="T387" s="27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</row>
    <row r="388" spans="1:136">
      <c r="A388" s="21"/>
      <c r="B388" s="21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</row>
    <row r="389" spans="1:136">
      <c r="A389" s="8"/>
      <c r="B389" s="8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</row>
    <row r="390" spans="1:136">
      <c r="A390" s="8"/>
      <c r="B390" s="8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</row>
    <row r="391" spans="1:136">
      <c r="A391" s="8"/>
      <c r="B391" s="8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</row>
    <row r="392" spans="1:136">
      <c r="A392" s="8"/>
      <c r="B392" s="8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</row>
    <row r="393" spans="1:136">
      <c r="A393" s="8"/>
      <c r="B393" s="8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</row>
    <row r="394" spans="1:136">
      <c r="A394" s="8"/>
      <c r="B394" s="17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</row>
    <row r="395" spans="1:136">
      <c r="A395" s="8"/>
      <c r="B395" s="8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</row>
    <row r="396" spans="1:136">
      <c r="A396" s="8"/>
      <c r="B396" s="8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</row>
    <row r="397" spans="1:136" ht="14.25" customHeight="1">
      <c r="A397" s="60"/>
      <c r="B397" s="47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</row>
    <row r="398" spans="1:136">
      <c r="A398" s="8"/>
      <c r="B398" s="17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</row>
    <row r="399" spans="1:136" ht="15.75">
      <c r="A399" s="8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69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</row>
    <row r="400" spans="1:136" s="23" customFormat="1">
      <c r="A400" s="8"/>
      <c r="B400" s="17"/>
      <c r="C400" s="69"/>
      <c r="D400" s="69"/>
      <c r="E400" s="69"/>
      <c r="F400" s="69"/>
      <c r="G400" s="69"/>
      <c r="H400" s="69"/>
      <c r="I400" s="69"/>
      <c r="J400" s="69"/>
      <c r="K400" s="69"/>
      <c r="L400" s="10"/>
      <c r="M400" s="1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</row>
    <row r="401" spans="1:136">
      <c r="A401" s="8"/>
      <c r="B401" s="8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</row>
    <row r="402" spans="1:136" ht="15.6" customHeight="1">
      <c r="A402" s="8"/>
      <c r="B402" s="8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</row>
    <row r="403" spans="1:136" ht="15.6" customHeight="1">
      <c r="A403" s="8"/>
      <c r="B403" s="8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</row>
    <row r="404" spans="1:136">
      <c r="A404" s="8"/>
      <c r="B404" s="8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</row>
    <row r="405" spans="1:136">
      <c r="A405" s="8"/>
      <c r="B405" s="8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</row>
    <row r="406" spans="1:136">
      <c r="A406" s="8"/>
      <c r="B406" s="8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</row>
    <row r="407" spans="1:136">
      <c r="A407" s="8"/>
      <c r="B407" s="17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</row>
    <row r="408" spans="1:136">
      <c r="A408" s="8"/>
      <c r="B408" s="17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</row>
    <row r="409" spans="1:136">
      <c r="A409" s="8"/>
      <c r="B409" s="8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</row>
    <row r="410" spans="1:136">
      <c r="A410" s="8"/>
      <c r="B410" s="8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</row>
    <row r="411" spans="1:136">
      <c r="A411" s="8"/>
      <c r="B411" s="8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</row>
    <row r="412" spans="1:136">
      <c r="A412" s="8"/>
      <c r="B412" s="8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</row>
    <row r="413" spans="1:136">
      <c r="A413" s="8"/>
      <c r="B413" s="17"/>
      <c r="C413" s="69"/>
      <c r="D413" s="69"/>
      <c r="E413" s="69"/>
      <c r="F413" s="69"/>
      <c r="G413" s="69"/>
      <c r="H413" s="69"/>
      <c r="I413" s="69"/>
      <c r="J413" s="69"/>
      <c r="K413" s="69"/>
      <c r="L413" s="10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</row>
    <row r="414" spans="1:136">
      <c r="A414" s="8"/>
      <c r="B414" s="8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</row>
    <row r="415" spans="1:136">
      <c r="A415" s="8"/>
      <c r="B415" s="8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</row>
    <row r="416" spans="1:136">
      <c r="A416" s="8"/>
      <c r="B416" s="8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</row>
    <row r="417" spans="1:136">
      <c r="A417" s="8"/>
      <c r="B417" s="8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</row>
    <row r="418" spans="1:136">
      <c r="A418" s="8"/>
      <c r="B418" s="8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</row>
    <row r="419" spans="1:136">
      <c r="A419" s="8"/>
      <c r="B419" s="8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</row>
    <row r="420" spans="1:136">
      <c r="A420" s="8"/>
      <c r="B420" s="8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</row>
    <row r="421" spans="1:136" s="42" customFormat="1">
      <c r="A421" s="8"/>
      <c r="B421" s="8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"/>
      <c r="N421" s="6"/>
      <c r="O421" s="6"/>
      <c r="P421" s="6"/>
      <c r="Q421" s="6"/>
      <c r="R421" s="6"/>
      <c r="S421" s="6"/>
      <c r="T421" s="6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  <c r="BX421" s="43"/>
      <c r="BY421" s="43"/>
      <c r="BZ421" s="43"/>
      <c r="CA421" s="43"/>
      <c r="CB421" s="43"/>
      <c r="CC421" s="43"/>
      <c r="CD421" s="43"/>
      <c r="CE421" s="43"/>
      <c r="CF421" s="43"/>
      <c r="CG421" s="43"/>
      <c r="CH421" s="43"/>
      <c r="CI421" s="43"/>
      <c r="CJ421" s="4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3"/>
      <c r="CY421" s="43"/>
      <c r="CZ421" s="43"/>
      <c r="DA421" s="43"/>
      <c r="DB421" s="43"/>
      <c r="DC421" s="43"/>
      <c r="DD421" s="43"/>
      <c r="DE421" s="43"/>
      <c r="DF421" s="43"/>
      <c r="DG421" s="43"/>
      <c r="DH421" s="43"/>
      <c r="DI421" s="43"/>
      <c r="DJ421" s="43"/>
      <c r="DK421" s="43"/>
      <c r="DL421" s="43"/>
      <c r="DM421" s="43"/>
      <c r="DN421" s="43"/>
      <c r="DO421" s="43"/>
      <c r="DP421" s="43"/>
      <c r="DQ421" s="43"/>
      <c r="DR421" s="43"/>
      <c r="DS421" s="43"/>
      <c r="DT421" s="43"/>
      <c r="DU421" s="43"/>
      <c r="DV421" s="43"/>
      <c r="DW421" s="43"/>
      <c r="DX421" s="43"/>
      <c r="DY421" s="43"/>
      <c r="DZ421" s="43"/>
      <c r="EA421" s="43"/>
      <c r="EB421" s="43"/>
      <c r="EC421" s="43"/>
      <c r="ED421" s="43"/>
      <c r="EE421" s="43"/>
      <c r="EF421" s="43"/>
    </row>
    <row r="422" spans="1:136" s="42" customFormat="1">
      <c r="A422" s="8"/>
      <c r="B422" s="8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  <c r="BX422" s="43"/>
      <c r="BY422" s="43"/>
      <c r="BZ422" s="43"/>
      <c r="CA422" s="43"/>
      <c r="CB422" s="43"/>
      <c r="CC422" s="43"/>
      <c r="CD422" s="43"/>
      <c r="CE422" s="43"/>
      <c r="CF422" s="43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  <c r="DX422" s="43"/>
      <c r="DY422" s="43"/>
      <c r="DZ422" s="43"/>
      <c r="EA422" s="43"/>
      <c r="EB422" s="43"/>
      <c r="EC422" s="43"/>
      <c r="ED422" s="43"/>
      <c r="EE422" s="43"/>
      <c r="EF422" s="43"/>
    </row>
    <row r="423" spans="1:136">
      <c r="A423" s="8"/>
      <c r="B423" s="17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42"/>
      <c r="N423" s="43"/>
      <c r="O423" s="43"/>
      <c r="P423" s="43"/>
      <c r="Q423" s="43"/>
      <c r="R423" s="43"/>
      <c r="S423" s="43"/>
      <c r="T423" s="43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</row>
    <row r="424" spans="1:136">
      <c r="A424" s="8"/>
      <c r="B424" s="17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</row>
    <row r="425" spans="1:136" ht="17.45" customHeight="1">
      <c r="A425" s="28"/>
      <c r="B425" s="8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</row>
    <row r="426" spans="1:136">
      <c r="A426" s="8"/>
      <c r="B426" s="8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</row>
    <row r="427" spans="1:136" ht="15" customHeight="1">
      <c r="A427" s="8"/>
      <c r="B427" s="8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</row>
    <row r="428" spans="1:136">
      <c r="A428" s="8"/>
      <c r="B428" s="8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</row>
    <row r="429" spans="1:136">
      <c r="A429" s="8"/>
      <c r="B429" s="17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</row>
    <row r="430" spans="1:136">
      <c r="A430" s="8"/>
      <c r="B430" s="8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</row>
    <row r="431" spans="1:136">
      <c r="A431" s="8"/>
      <c r="B431" s="8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</row>
    <row r="432" spans="1:136">
      <c r="A432" s="8"/>
      <c r="B432" s="8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</row>
    <row r="433" spans="1:136">
      <c r="A433" s="8"/>
      <c r="B433" s="8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</row>
    <row r="434" spans="1:136" s="54" customFormat="1">
      <c r="A434" s="8"/>
      <c r="B434" s="8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"/>
      <c r="N434" s="6"/>
      <c r="O434" s="6"/>
      <c r="P434" s="6"/>
      <c r="Q434" s="6"/>
      <c r="R434" s="6"/>
      <c r="S434" s="6"/>
      <c r="T434" s="6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</row>
    <row r="435" spans="1:136">
      <c r="A435" s="8"/>
      <c r="B435" s="8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54"/>
      <c r="N435" s="55"/>
      <c r="O435" s="55"/>
      <c r="P435" s="55"/>
      <c r="Q435" s="55"/>
      <c r="R435" s="55"/>
      <c r="S435" s="55"/>
      <c r="T435" s="55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</row>
    <row r="436" spans="1:136">
      <c r="A436" s="8"/>
      <c r="B436" s="36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</row>
    <row r="437" spans="1:136">
      <c r="A437" s="8"/>
      <c r="B437" s="17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</row>
    <row r="438" spans="1:136">
      <c r="A438" s="8"/>
      <c r="B438" s="8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</row>
    <row r="439" spans="1:136" ht="15" customHeight="1">
      <c r="A439" s="8"/>
      <c r="B439" s="8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</row>
    <row r="440" spans="1:136">
      <c r="A440" s="60"/>
      <c r="B440" s="47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</row>
    <row r="441" spans="1:136" s="26" customFormat="1">
      <c r="A441" s="60"/>
      <c r="B441" s="47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1"/>
      <c r="N441" s="6"/>
      <c r="O441" s="6"/>
      <c r="P441" s="6"/>
      <c r="Q441" s="6"/>
      <c r="R441" s="6"/>
      <c r="S441" s="6"/>
      <c r="T441" s="6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</row>
    <row r="442" spans="1:136" ht="15.75">
      <c r="A442" s="8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69"/>
      <c r="M442" s="26"/>
      <c r="N442" s="27"/>
      <c r="O442" s="27"/>
      <c r="P442" s="27"/>
      <c r="Q442" s="27"/>
      <c r="R442" s="27"/>
      <c r="S442" s="27"/>
      <c r="T442" s="27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</row>
    <row r="443" spans="1:136">
      <c r="A443" s="8"/>
      <c r="B443" s="17"/>
      <c r="C443" s="69"/>
      <c r="D443" s="69"/>
      <c r="E443" s="69"/>
      <c r="F443" s="69"/>
      <c r="G443" s="69"/>
      <c r="H443" s="69"/>
      <c r="I443" s="69"/>
      <c r="J443" s="69"/>
      <c r="K443" s="69"/>
      <c r="L443" s="10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</row>
    <row r="444" spans="1:136">
      <c r="A444" s="8"/>
      <c r="B444" s="8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</row>
    <row r="445" spans="1:136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</row>
    <row r="446" spans="1:136">
      <c r="A446" s="8"/>
      <c r="B446" s="8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</row>
    <row r="447" spans="1:136">
      <c r="A447" s="8"/>
      <c r="B447" s="8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</row>
    <row r="448" spans="1:136">
      <c r="A448" s="8"/>
      <c r="B448" s="8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</row>
    <row r="449" spans="1:136">
      <c r="A449" s="8"/>
      <c r="B449" s="8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</row>
    <row r="450" spans="1:136">
      <c r="A450" s="8"/>
      <c r="B450" s="17"/>
      <c r="C450" s="69"/>
      <c r="D450" s="69"/>
      <c r="E450" s="69"/>
      <c r="F450" s="69"/>
      <c r="G450" s="69"/>
      <c r="H450" s="69"/>
      <c r="I450" s="69"/>
      <c r="J450" s="69"/>
      <c r="K450" s="69"/>
      <c r="L450" s="10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</row>
    <row r="451" spans="1:136">
      <c r="A451" s="8"/>
      <c r="B451" s="17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</row>
    <row r="452" spans="1:136">
      <c r="A452" s="8"/>
      <c r="B452" s="8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</row>
    <row r="453" spans="1:136">
      <c r="A453" s="8"/>
      <c r="B453" s="8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</row>
    <row r="454" spans="1:136" s="23" customFormat="1">
      <c r="A454" s="8"/>
      <c r="B454" s="8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</row>
    <row r="455" spans="1:136">
      <c r="A455" s="24"/>
      <c r="B455" s="76"/>
      <c r="C455" s="77"/>
      <c r="D455" s="77"/>
      <c r="E455" s="77"/>
      <c r="F455" s="77"/>
      <c r="G455" s="77"/>
      <c r="H455" s="77"/>
      <c r="I455" s="77"/>
      <c r="J455" s="77"/>
      <c r="K455" s="77"/>
      <c r="L455" s="2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</row>
    <row r="456" spans="1:136">
      <c r="A456" s="8"/>
      <c r="B456" s="8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</row>
    <row r="457" spans="1:136">
      <c r="A457" s="21"/>
      <c r="B457" s="21"/>
      <c r="C457" s="22"/>
      <c r="D457" s="22"/>
      <c r="E457" s="22"/>
      <c r="F457" s="52"/>
      <c r="G457" s="22"/>
      <c r="H457" s="22"/>
      <c r="I457" s="22"/>
      <c r="J457" s="22"/>
      <c r="K457" s="22"/>
      <c r="L457" s="22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</row>
    <row r="458" spans="1:136">
      <c r="A458" s="8"/>
      <c r="B458" s="8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</row>
    <row r="459" spans="1:136">
      <c r="A459" s="8"/>
      <c r="B459" s="8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</row>
    <row r="460" spans="1:136">
      <c r="A460" s="8"/>
      <c r="B460" s="8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</row>
    <row r="461" spans="1:136">
      <c r="A461" s="8"/>
      <c r="B461" s="8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</row>
    <row r="462" spans="1:136">
      <c r="A462" s="8"/>
      <c r="B462" s="8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</row>
    <row r="463" spans="1:136" s="42" customFormat="1">
      <c r="A463" s="8"/>
      <c r="B463" s="8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"/>
      <c r="N463" s="6"/>
      <c r="O463" s="6"/>
      <c r="P463" s="6"/>
      <c r="Q463" s="6"/>
      <c r="R463" s="6"/>
      <c r="S463" s="6"/>
      <c r="T463" s="6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43"/>
      <c r="BY463" s="43"/>
      <c r="BZ463" s="43"/>
      <c r="CA463" s="43"/>
      <c r="CB463" s="43"/>
      <c r="CC463" s="43"/>
      <c r="CD463" s="43"/>
      <c r="CE463" s="43"/>
      <c r="CF463" s="43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3"/>
      <c r="DA463" s="43"/>
      <c r="DB463" s="43"/>
      <c r="DC463" s="43"/>
      <c r="DD463" s="43"/>
      <c r="DE463" s="43"/>
      <c r="DF463" s="43"/>
      <c r="DG463" s="43"/>
      <c r="DH463" s="43"/>
      <c r="DI463" s="43"/>
      <c r="DJ463" s="43"/>
      <c r="DK463" s="43"/>
      <c r="DL463" s="43"/>
      <c r="DM463" s="43"/>
      <c r="DN463" s="43"/>
      <c r="DO463" s="43"/>
      <c r="DP463" s="43"/>
      <c r="DQ463" s="43"/>
      <c r="DR463" s="43"/>
      <c r="DS463" s="43"/>
      <c r="DT463" s="43"/>
      <c r="DU463" s="43"/>
      <c r="DV463" s="43"/>
      <c r="DW463" s="43"/>
      <c r="DX463" s="43"/>
      <c r="DY463" s="43"/>
      <c r="DZ463" s="43"/>
      <c r="EA463" s="43"/>
      <c r="EB463" s="43"/>
      <c r="EC463" s="43"/>
      <c r="ED463" s="43"/>
      <c r="EE463" s="43"/>
      <c r="EF463" s="43"/>
    </row>
    <row r="464" spans="1:136" ht="15.6" customHeight="1">
      <c r="A464" s="8"/>
      <c r="B464" s="8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42"/>
      <c r="N464" s="43"/>
      <c r="O464" s="43"/>
      <c r="P464" s="43"/>
      <c r="Q464" s="43"/>
      <c r="R464" s="43"/>
      <c r="S464" s="43"/>
      <c r="T464" s="43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</row>
    <row r="465" spans="1:136">
      <c r="A465" s="8"/>
      <c r="B465" s="17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</row>
    <row r="466" spans="1:136" s="23" customFormat="1">
      <c r="A466" s="8"/>
      <c r="B466" s="8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</row>
    <row r="467" spans="1:136" s="26" customFormat="1">
      <c r="A467" s="8"/>
      <c r="B467" s="8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6"/>
      <c r="N467" s="6"/>
      <c r="O467" s="6"/>
      <c r="P467" s="6"/>
      <c r="Q467" s="6"/>
      <c r="R467" s="6"/>
      <c r="S467" s="6"/>
      <c r="T467" s="6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</row>
    <row r="468" spans="1:136" s="26" customFormat="1">
      <c r="A468" s="8"/>
      <c r="B468" s="8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</row>
    <row r="469" spans="1:136" s="26" customFormat="1">
      <c r="A469" s="8"/>
      <c r="B469" s="8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</row>
    <row r="470" spans="1:136">
      <c r="A470" s="8"/>
      <c r="B470" s="17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26"/>
      <c r="N470" s="27"/>
      <c r="O470" s="27"/>
      <c r="P470" s="27"/>
      <c r="Q470" s="27"/>
      <c r="R470" s="27"/>
      <c r="S470" s="27"/>
      <c r="T470" s="27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</row>
    <row r="471" spans="1:136">
      <c r="A471" s="8"/>
      <c r="B471" s="17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</row>
    <row r="472" spans="1:136">
      <c r="A472" s="8"/>
      <c r="B472" s="8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</row>
    <row r="473" spans="1:136" s="54" customFormat="1">
      <c r="A473" s="8"/>
      <c r="B473" s="8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"/>
      <c r="N473" s="6"/>
      <c r="O473" s="6"/>
      <c r="P473" s="6"/>
      <c r="Q473" s="6"/>
      <c r="R473" s="6"/>
      <c r="S473" s="6"/>
      <c r="T473" s="6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</row>
    <row r="474" spans="1:136">
      <c r="A474" s="24"/>
      <c r="B474" s="24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54"/>
      <c r="N474" s="55"/>
      <c r="O474" s="55"/>
      <c r="P474" s="55"/>
      <c r="Q474" s="55"/>
      <c r="R474" s="55"/>
      <c r="S474" s="55"/>
      <c r="T474" s="55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</row>
    <row r="475" spans="1:136">
      <c r="A475" s="8"/>
      <c r="B475" s="8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</row>
    <row r="476" spans="1:136">
      <c r="A476" s="21"/>
      <c r="B476" s="21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</row>
    <row r="477" spans="1:136">
      <c r="A477" s="8"/>
      <c r="B477" s="8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</row>
    <row r="478" spans="1:136">
      <c r="A478" s="8"/>
      <c r="B478" s="8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</row>
    <row r="479" spans="1:136">
      <c r="A479" s="8"/>
      <c r="B479" s="17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</row>
    <row r="480" spans="1:136" ht="15.6" customHeight="1">
      <c r="A480" s="8"/>
      <c r="B480" s="8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</row>
    <row r="481" spans="1:136" ht="15.6" customHeight="1">
      <c r="A481" s="8"/>
      <c r="B481" s="8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</row>
    <row r="482" spans="1:136">
      <c r="A482" s="60"/>
      <c r="B482" s="47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</row>
    <row r="483" spans="1:136">
      <c r="A483" s="8"/>
      <c r="B483" s="8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</row>
    <row r="484" spans="1:136" ht="15.75">
      <c r="A484" s="8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69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</row>
    <row r="485" spans="1:136">
      <c r="A485" s="8"/>
      <c r="B485" s="17"/>
      <c r="C485" s="69"/>
      <c r="D485" s="69"/>
      <c r="E485" s="69"/>
      <c r="F485" s="69"/>
      <c r="G485" s="69"/>
      <c r="H485" s="69"/>
      <c r="I485" s="69"/>
      <c r="J485" s="69"/>
      <c r="K485" s="69"/>
      <c r="L485" s="10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</row>
    <row r="486" spans="1:136">
      <c r="A486" s="41"/>
      <c r="B486" s="8"/>
      <c r="C486" s="12"/>
      <c r="D486" s="12"/>
      <c r="E486" s="10"/>
      <c r="F486" s="10"/>
      <c r="G486" s="10"/>
      <c r="H486" s="10"/>
      <c r="I486" s="10"/>
      <c r="J486" s="10"/>
      <c r="K486" s="10"/>
      <c r="L486" s="10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</row>
    <row r="487" spans="1:136">
      <c r="A487" s="8"/>
      <c r="B487" s="8"/>
      <c r="C487" s="9"/>
      <c r="D487" s="10"/>
      <c r="E487" s="10"/>
      <c r="F487" s="10"/>
      <c r="G487" s="10"/>
      <c r="H487" s="10"/>
      <c r="I487" s="10"/>
      <c r="J487" s="10"/>
      <c r="K487" s="10"/>
      <c r="L487" s="10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</row>
    <row r="488" spans="1:136">
      <c r="A488" s="8"/>
      <c r="B488" s="8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</row>
    <row r="489" spans="1:136">
      <c r="A489" s="8"/>
      <c r="B489" s="8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</row>
    <row r="490" spans="1:136">
      <c r="A490" s="8"/>
      <c r="B490" s="8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</row>
    <row r="491" spans="1:136">
      <c r="A491" s="8"/>
      <c r="B491" s="8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</row>
    <row r="492" spans="1:136">
      <c r="A492" s="8"/>
      <c r="B492" s="8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</row>
    <row r="493" spans="1:136">
      <c r="A493" s="8"/>
      <c r="B493" s="17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</row>
    <row r="494" spans="1:136">
      <c r="A494" s="8"/>
      <c r="B494" s="8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</row>
    <row r="495" spans="1:136">
      <c r="A495" s="8"/>
      <c r="B495" s="8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</row>
    <row r="496" spans="1:136" ht="15.6" customHeight="1">
      <c r="A496" s="8"/>
      <c r="B496" s="8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</row>
    <row r="497" spans="1:136">
      <c r="A497" s="8"/>
      <c r="B497" s="17"/>
      <c r="C497" s="69"/>
      <c r="D497" s="69"/>
      <c r="E497" s="69"/>
      <c r="F497" s="69"/>
      <c r="G497" s="69"/>
      <c r="H497" s="69"/>
      <c r="I497" s="69"/>
      <c r="J497" s="69"/>
      <c r="K497" s="69"/>
      <c r="L497" s="10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</row>
    <row r="498" spans="1:136">
      <c r="A498" s="8"/>
      <c r="B498" s="8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</row>
    <row r="499" spans="1:136">
      <c r="A499" s="8"/>
      <c r="B499" s="8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</row>
    <row r="500" spans="1:136">
      <c r="A500" s="8"/>
      <c r="B500" s="8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</row>
    <row r="501" spans="1:136">
      <c r="A501" s="8"/>
      <c r="B501" s="8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</row>
    <row r="502" spans="1:136">
      <c r="A502" s="8"/>
      <c r="B502" s="8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</row>
    <row r="503" spans="1:136">
      <c r="A503" s="8"/>
      <c r="B503" s="8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</row>
    <row r="504" spans="1:136">
      <c r="A504" s="8"/>
      <c r="B504" s="8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</row>
    <row r="505" spans="1:136">
      <c r="A505" s="8"/>
      <c r="B505" s="8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</row>
    <row r="506" spans="1:136">
      <c r="A506" s="8"/>
      <c r="B506" s="17"/>
      <c r="C506" s="69"/>
      <c r="D506" s="69"/>
      <c r="E506" s="69"/>
      <c r="F506" s="69"/>
      <c r="G506" s="69"/>
      <c r="H506" s="69"/>
      <c r="I506" s="69"/>
      <c r="J506" s="69"/>
      <c r="K506" s="69"/>
      <c r="L506" s="10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</row>
    <row r="507" spans="1:136">
      <c r="A507" s="8"/>
      <c r="B507" s="17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</row>
    <row r="508" spans="1:136">
      <c r="A508" s="8"/>
      <c r="B508" s="8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</row>
    <row r="509" spans="1:136">
      <c r="A509" s="8"/>
      <c r="B509" s="8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</row>
    <row r="510" spans="1:136">
      <c r="A510" s="8"/>
      <c r="B510" s="8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</row>
    <row r="511" spans="1:136">
      <c r="A511" s="8"/>
      <c r="B511" s="8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</row>
    <row r="512" spans="1:136">
      <c r="A512" s="8"/>
      <c r="B512" s="17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</row>
    <row r="513" spans="1:136">
      <c r="A513" s="8"/>
      <c r="B513" s="8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</row>
    <row r="514" spans="1:136">
      <c r="A514" s="21"/>
      <c r="B514" s="21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</row>
    <row r="515" spans="1:136">
      <c r="A515" s="8"/>
      <c r="B515" s="8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</row>
    <row r="516" spans="1:136">
      <c r="A516" s="8"/>
      <c r="B516" s="8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</row>
    <row r="517" spans="1:136">
      <c r="A517" s="8"/>
      <c r="B517" s="8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</row>
    <row r="518" spans="1:136">
      <c r="A518" s="8"/>
      <c r="B518" s="8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</row>
    <row r="519" spans="1:136">
      <c r="A519" s="8"/>
      <c r="B519" s="8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</row>
    <row r="520" spans="1:136">
      <c r="A520" s="8"/>
      <c r="B520" s="8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</row>
    <row r="521" spans="1:136">
      <c r="A521" s="8"/>
      <c r="B521" s="17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</row>
    <row r="522" spans="1:136">
      <c r="A522" s="8"/>
      <c r="B522" s="8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</row>
    <row r="523" spans="1:136">
      <c r="A523" s="8"/>
      <c r="B523" s="8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</row>
    <row r="524" spans="1:136">
      <c r="A524" s="60"/>
      <c r="B524" s="47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</row>
    <row r="525" spans="1:136">
      <c r="A525" s="8"/>
      <c r="B525" s="17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</row>
    <row r="526" spans="1:136" ht="15.75">
      <c r="A526" s="8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69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</row>
    <row r="527" spans="1:136" s="42" customFormat="1">
      <c r="A527" s="8"/>
      <c r="B527" s="17"/>
      <c r="C527" s="69"/>
      <c r="D527" s="69"/>
      <c r="E527" s="69"/>
      <c r="F527" s="69"/>
      <c r="G527" s="69"/>
      <c r="H527" s="69"/>
      <c r="I527" s="69"/>
      <c r="J527" s="69"/>
      <c r="K527" s="69"/>
      <c r="L527" s="10"/>
      <c r="M527" s="1"/>
      <c r="N527" s="6"/>
      <c r="O527" s="6"/>
      <c r="P527" s="6"/>
      <c r="Q527" s="6"/>
      <c r="R527" s="6"/>
      <c r="S527" s="6"/>
      <c r="T527" s="6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  <c r="BX527" s="43"/>
      <c r="BY527" s="43"/>
      <c r="BZ527" s="43"/>
      <c r="CA527" s="43"/>
      <c r="CB527" s="43"/>
      <c r="CC527" s="43"/>
      <c r="CD527" s="43"/>
      <c r="CE527" s="43"/>
      <c r="CF527" s="43"/>
      <c r="CG527" s="43"/>
      <c r="CH527" s="43"/>
      <c r="CI527" s="43"/>
      <c r="CJ527" s="4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3"/>
      <c r="CY527" s="43"/>
      <c r="CZ527" s="43"/>
      <c r="DA527" s="43"/>
      <c r="DB527" s="43"/>
      <c r="DC527" s="43"/>
      <c r="DD527" s="43"/>
      <c r="DE527" s="43"/>
      <c r="DF527" s="43"/>
      <c r="DG527" s="43"/>
      <c r="DH527" s="43"/>
      <c r="DI527" s="43"/>
      <c r="DJ527" s="43"/>
      <c r="DK527" s="43"/>
      <c r="DL527" s="43"/>
      <c r="DM527" s="43"/>
      <c r="DN527" s="43"/>
      <c r="DO527" s="43"/>
      <c r="DP527" s="43"/>
      <c r="DQ527" s="43"/>
      <c r="DR527" s="43"/>
      <c r="DS527" s="43"/>
      <c r="DT527" s="43"/>
      <c r="DU527" s="43"/>
      <c r="DV527" s="43"/>
      <c r="DW527" s="43"/>
      <c r="DX527" s="43"/>
      <c r="DY527" s="43"/>
      <c r="DZ527" s="43"/>
      <c r="EA527" s="43"/>
      <c r="EB527" s="43"/>
      <c r="EC527" s="43"/>
      <c r="ED527" s="43"/>
      <c r="EE527" s="43"/>
      <c r="EF527" s="43"/>
    </row>
    <row r="528" spans="1:136">
      <c r="A528" s="8"/>
      <c r="B528" s="8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42"/>
      <c r="N528" s="43"/>
      <c r="O528" s="43"/>
      <c r="P528" s="43"/>
      <c r="Q528" s="43"/>
      <c r="R528" s="43"/>
      <c r="S528" s="43"/>
      <c r="T528" s="43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</row>
    <row r="529" spans="1:136">
      <c r="A529" s="8"/>
      <c r="B529" s="8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</row>
    <row r="530" spans="1:136">
      <c r="A530" s="8"/>
      <c r="B530" s="8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</row>
    <row r="531" spans="1:136">
      <c r="A531" s="8"/>
      <c r="B531" s="8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</row>
    <row r="532" spans="1:136">
      <c r="A532" s="8"/>
      <c r="B532" s="8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</row>
    <row r="533" spans="1:136">
      <c r="A533" s="79"/>
      <c r="B533" s="80"/>
      <c r="C533" s="81"/>
      <c r="D533" s="81"/>
      <c r="E533" s="64"/>
      <c r="F533" s="64"/>
      <c r="G533" s="64"/>
      <c r="H533" s="64"/>
      <c r="I533" s="64"/>
      <c r="J533" s="64"/>
      <c r="K533" s="64"/>
      <c r="L533" s="64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</row>
    <row r="534" spans="1:136">
      <c r="A534" s="79"/>
      <c r="B534" s="80"/>
      <c r="C534" s="81"/>
      <c r="D534" s="81"/>
      <c r="E534" s="64"/>
      <c r="F534" s="64"/>
      <c r="G534" s="64"/>
      <c r="H534" s="64"/>
      <c r="I534" s="64"/>
      <c r="J534" s="64"/>
      <c r="K534" s="64"/>
      <c r="L534" s="64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</row>
    <row r="535" spans="1:136">
      <c r="A535" s="82"/>
      <c r="B535" s="83"/>
      <c r="C535" s="83"/>
      <c r="D535" s="83"/>
      <c r="E535" s="83"/>
      <c r="F535" s="83"/>
      <c r="G535" s="83"/>
      <c r="H535" s="83"/>
      <c r="I535" s="83"/>
      <c r="J535" s="83"/>
      <c r="K535" s="64"/>
      <c r="L535" s="64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</row>
    <row r="536" spans="1:136">
      <c r="A536" s="157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9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</row>
    <row r="537" spans="1:136">
      <c r="A537" s="84"/>
      <c r="B537" s="84"/>
      <c r="C537" s="84"/>
      <c r="D537" s="84"/>
      <c r="E537" s="84"/>
      <c r="F537" s="84"/>
      <c r="G537" s="84"/>
      <c r="H537" s="84"/>
      <c r="I537" s="85"/>
      <c r="J537" s="85"/>
      <c r="K537" s="85"/>
      <c r="L537" s="85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</row>
    <row r="538" spans="1:136">
      <c r="A538" s="86"/>
      <c r="B538" s="86"/>
      <c r="C538" s="86"/>
      <c r="D538" s="86"/>
      <c r="E538" s="86"/>
      <c r="F538" s="86"/>
      <c r="G538" s="86"/>
      <c r="H538" s="86"/>
      <c r="I538" s="64"/>
      <c r="J538" s="64"/>
      <c r="K538" s="64"/>
      <c r="L538" s="64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</row>
    <row r="539" spans="1:136">
      <c r="A539" s="86"/>
      <c r="B539" s="86"/>
      <c r="C539" s="86"/>
      <c r="D539" s="86"/>
      <c r="E539" s="86"/>
      <c r="F539" s="86"/>
      <c r="G539" s="86"/>
      <c r="H539" s="86"/>
      <c r="I539" s="64"/>
      <c r="J539" s="64"/>
      <c r="K539" s="64"/>
      <c r="L539" s="64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</row>
    <row r="540" spans="1:136" s="23" customFormat="1" ht="14.25" customHeight="1">
      <c r="A540" s="86"/>
      <c r="B540" s="86"/>
      <c r="C540" s="86"/>
      <c r="D540" s="86"/>
      <c r="E540" s="86"/>
      <c r="F540" s="86"/>
      <c r="G540" s="86"/>
      <c r="H540" s="86"/>
      <c r="I540" s="64"/>
      <c r="J540" s="64"/>
      <c r="K540" s="64"/>
      <c r="L540" s="64"/>
      <c r="M540" s="1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</row>
    <row r="541" spans="1:136">
      <c r="A541" s="86"/>
      <c r="B541" s="86"/>
      <c r="C541" s="86"/>
      <c r="D541" s="86"/>
      <c r="E541" s="86"/>
      <c r="F541" s="86"/>
      <c r="G541" s="86"/>
      <c r="H541" s="86"/>
      <c r="I541" s="64"/>
      <c r="J541" s="64"/>
      <c r="K541" s="64"/>
      <c r="L541" s="6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</row>
    <row r="542" spans="1:136" ht="15.6" customHeight="1">
      <c r="A542" s="86"/>
      <c r="B542" s="86"/>
      <c r="C542" s="86"/>
      <c r="D542" s="86"/>
      <c r="E542" s="86"/>
      <c r="F542" s="86"/>
      <c r="G542" s="86"/>
      <c r="H542" s="86"/>
      <c r="I542" s="64"/>
      <c r="J542" s="64"/>
      <c r="K542" s="64"/>
      <c r="L542" s="81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</row>
    <row r="543" spans="1:136">
      <c r="A543" s="87"/>
      <c r="B543" s="88"/>
      <c r="C543" s="81"/>
      <c r="D543" s="81"/>
      <c r="E543" s="64"/>
      <c r="F543" s="64"/>
      <c r="G543" s="64"/>
      <c r="H543" s="64"/>
      <c r="I543" s="64"/>
      <c r="J543" s="81"/>
      <c r="K543" s="81"/>
      <c r="L543" s="81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</row>
    <row r="544" spans="1:136"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</row>
    <row r="545" spans="1:136"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</row>
    <row r="546" spans="1:136"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</row>
    <row r="547" spans="1:136"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</row>
    <row r="548" spans="1:136"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</row>
    <row r="549" spans="1:136"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</row>
    <row r="550" spans="1:136"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</row>
    <row r="551" spans="1:136"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</row>
    <row r="552" spans="1:136"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</row>
    <row r="553" spans="1:136"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</row>
    <row r="554" spans="1:136"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</row>
    <row r="555" spans="1:136" s="51" customForma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1"/>
      <c r="N555" s="6"/>
      <c r="O555" s="6"/>
      <c r="P555" s="6"/>
      <c r="Q555" s="6"/>
      <c r="R555" s="6"/>
      <c r="S555" s="6"/>
      <c r="T555" s="6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</row>
    <row r="556" spans="1:136">
      <c r="M556" s="51"/>
      <c r="N556" s="53"/>
      <c r="O556" s="53"/>
      <c r="P556" s="53"/>
      <c r="Q556" s="53"/>
      <c r="R556" s="53"/>
      <c r="S556" s="53"/>
      <c r="T556" s="53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</row>
    <row r="557" spans="1:136"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</row>
    <row r="558" spans="1:136" s="23" customForma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1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</row>
    <row r="559" spans="1:136" s="23" customForma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</row>
    <row r="560" spans="1:136"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</row>
    <row r="561" spans="14:136"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</row>
    <row r="562" spans="14:136"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</row>
    <row r="563" spans="14:136"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</row>
    <row r="564" spans="14:136" ht="15.6" customHeight="1"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</row>
    <row r="565" spans="14:136"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</row>
    <row r="566" spans="14:136"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</row>
    <row r="567" spans="14:136"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</row>
    <row r="568" spans="14:136"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</row>
    <row r="569" spans="14:136" ht="15.75" customHeight="1"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</row>
    <row r="570" spans="14:136"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</row>
    <row r="571" spans="14:136"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</row>
    <row r="572" spans="14:136"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</row>
    <row r="573" spans="14:136"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</row>
    <row r="574" spans="14:136"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</row>
    <row r="575" spans="14:136"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</row>
    <row r="576" spans="14:136"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</row>
    <row r="577" spans="14:136"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</row>
    <row r="578" spans="14:136"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</row>
    <row r="579" spans="14:136"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</row>
    <row r="580" spans="14:136"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</row>
    <row r="581" spans="14:136"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</row>
    <row r="582" spans="14:136"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</row>
    <row r="583" spans="14:136"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</row>
    <row r="584" spans="14:136"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</row>
    <row r="585" spans="14:136"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</row>
    <row r="586" spans="14:136"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</row>
    <row r="587" spans="14:136"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</row>
    <row r="588" spans="14:136"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</row>
    <row r="589" spans="14:136"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</row>
    <row r="590" spans="14:136"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</row>
    <row r="591" spans="14:136"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</row>
    <row r="592" spans="14:136"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</row>
    <row r="593" spans="1:136"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</row>
    <row r="594" spans="1:136"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</row>
    <row r="595" spans="1:136" ht="16.149999999999999" customHeight="1"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</row>
    <row r="596" spans="1:136"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</row>
    <row r="597" spans="1:136"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</row>
    <row r="598" spans="1:136" ht="15" customHeight="1"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</row>
    <row r="599" spans="1:136"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</row>
    <row r="600" spans="1:136" s="23" customForma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1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</row>
    <row r="601" spans="1:136"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</row>
    <row r="602" spans="1:136"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</row>
    <row r="603" spans="1:136"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</row>
    <row r="604" spans="1:136"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</row>
    <row r="605" spans="1:136"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</row>
    <row r="606" spans="1:136"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</row>
    <row r="607" spans="1:136"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</row>
    <row r="608" spans="1:136"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</row>
    <row r="609" spans="14:136"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</row>
    <row r="610" spans="14:136" ht="15.6" customHeight="1"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</row>
    <row r="611" spans="14:136"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</row>
    <row r="612" spans="14:136"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</row>
    <row r="613" spans="14:136"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</row>
    <row r="614" spans="14:136"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</row>
    <row r="615" spans="14:136"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</row>
    <row r="616" spans="14:136"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</row>
    <row r="617" spans="14:136" ht="15.6" customHeight="1"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</row>
    <row r="618" spans="14:136"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</row>
    <row r="619" spans="14:136" ht="15" customHeight="1"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</row>
    <row r="620" spans="14:136"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</row>
    <row r="621" spans="14:136"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</row>
    <row r="622" spans="14:136"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</row>
    <row r="623" spans="14:136"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</row>
    <row r="624" spans="14:136"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</row>
    <row r="625" spans="1:136" ht="19.899999999999999" customHeight="1"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</row>
    <row r="626" spans="1:136"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</row>
    <row r="627" spans="1:136"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</row>
    <row r="628" spans="1:136"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</row>
    <row r="629" spans="1:136"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</row>
    <row r="630" spans="1:136"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</row>
    <row r="631" spans="1:136"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</row>
    <row r="632" spans="1:136"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</row>
    <row r="633" spans="1:136"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</row>
    <row r="634" spans="1:136"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</row>
    <row r="635" spans="1:136"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</row>
    <row r="636" spans="1:136"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</row>
    <row r="637" spans="1:136" s="42" customFormat="1" ht="16.149999999999999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1"/>
      <c r="N637" s="6"/>
      <c r="O637" s="6"/>
      <c r="P637" s="6"/>
      <c r="Q637" s="6"/>
      <c r="R637" s="6"/>
      <c r="S637" s="6"/>
      <c r="T637" s="6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  <c r="CH637" s="43"/>
      <c r="CI637" s="43"/>
      <c r="CJ637" s="4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3"/>
      <c r="CY637" s="43"/>
      <c r="CZ637" s="43"/>
      <c r="DA637" s="43"/>
      <c r="DB637" s="43"/>
      <c r="DC637" s="43"/>
      <c r="DD637" s="43"/>
      <c r="DE637" s="43"/>
      <c r="DF637" s="43"/>
      <c r="DG637" s="43"/>
      <c r="DH637" s="43"/>
      <c r="DI637" s="43"/>
      <c r="DJ637" s="43"/>
      <c r="DK637" s="43"/>
      <c r="DL637" s="43"/>
      <c r="DM637" s="43"/>
      <c r="DN637" s="43"/>
      <c r="DO637" s="43"/>
      <c r="DP637" s="43"/>
      <c r="DQ637" s="43"/>
      <c r="DR637" s="43"/>
      <c r="DS637" s="43"/>
      <c r="DT637" s="43"/>
      <c r="DU637" s="43"/>
      <c r="DV637" s="43"/>
      <c r="DW637" s="43"/>
      <c r="DX637" s="43"/>
      <c r="DY637" s="43"/>
      <c r="DZ637" s="43"/>
      <c r="EA637" s="43"/>
      <c r="EB637" s="43"/>
      <c r="EC637" s="43"/>
      <c r="ED637" s="43"/>
      <c r="EE637" s="43"/>
      <c r="EF637" s="43"/>
    </row>
    <row r="638" spans="1:136" s="26" customForma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42"/>
      <c r="N638" s="43"/>
      <c r="O638" s="43"/>
      <c r="P638" s="43"/>
      <c r="Q638" s="43"/>
      <c r="R638" s="43"/>
      <c r="S638" s="43"/>
      <c r="T638" s="43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</row>
    <row r="639" spans="1:136">
      <c r="M639" s="26"/>
      <c r="N639" s="27"/>
      <c r="O639" s="27"/>
      <c r="P639" s="27"/>
      <c r="Q639" s="27"/>
      <c r="R639" s="27"/>
      <c r="S639" s="27"/>
      <c r="T639" s="27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</row>
    <row r="640" spans="1:136" s="26" customForma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1"/>
      <c r="N640" s="6"/>
      <c r="O640" s="6"/>
      <c r="P640" s="6"/>
      <c r="Q640" s="6"/>
      <c r="R640" s="6"/>
      <c r="S640" s="6"/>
      <c r="T640" s="6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</row>
    <row r="641" spans="1:136" s="26" customForma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</row>
    <row r="642" spans="1:136">
      <c r="M642" s="26"/>
      <c r="N642" s="27"/>
      <c r="O642" s="27"/>
      <c r="P642" s="27"/>
      <c r="Q642" s="27"/>
      <c r="R642" s="27"/>
      <c r="S642" s="27"/>
      <c r="T642" s="27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</row>
    <row r="643" spans="1:136"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</row>
    <row r="644" spans="1:136"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</row>
    <row r="645" spans="1:136"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</row>
    <row r="646" spans="1:136"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</row>
    <row r="647" spans="1:136"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</row>
    <row r="648" spans="1:136"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</row>
    <row r="649" spans="1:136"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</row>
    <row r="650" spans="1:136"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</row>
    <row r="651" spans="1:136"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</row>
    <row r="652" spans="1:136"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</row>
    <row r="653" spans="1:136" s="23" customForma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1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</row>
    <row r="654" spans="1:136"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</row>
    <row r="655" spans="1:136"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</row>
    <row r="656" spans="1:136"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</row>
    <row r="657" spans="14:136"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</row>
    <row r="658" spans="14:136"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</row>
    <row r="659" spans="14:136"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</row>
    <row r="660" spans="14:136"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</row>
    <row r="661" spans="14:136"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</row>
    <row r="662" spans="14:136"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</row>
    <row r="663" spans="14:136"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</row>
    <row r="664" spans="14:136"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</row>
    <row r="665" spans="14:136"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</row>
    <row r="666" spans="14:136"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</row>
    <row r="667" spans="14:136"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</row>
    <row r="668" spans="14:136"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</row>
    <row r="669" spans="14:136"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</row>
    <row r="670" spans="14:136"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</row>
    <row r="671" spans="14:136"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</row>
    <row r="672" spans="14:136"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</row>
    <row r="673" spans="1:136"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</row>
    <row r="674" spans="1:136"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</row>
    <row r="675" spans="1:136"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</row>
    <row r="676" spans="1:136" ht="19.5" customHeight="1"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</row>
    <row r="677" spans="1:136"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</row>
    <row r="678" spans="1:136"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</row>
    <row r="679" spans="1:136"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</row>
    <row r="680" spans="1:136"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</row>
    <row r="681" spans="1:136" ht="15" customHeight="1"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</row>
    <row r="682" spans="1:136" ht="14.25" customHeight="1"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</row>
    <row r="683" spans="1:136" s="23" customForma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1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</row>
    <row r="684" spans="1:136"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</row>
    <row r="685" spans="1:136"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</row>
    <row r="686" spans="1:136"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</row>
    <row r="687" spans="1:136"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</row>
    <row r="688" spans="1:136"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</row>
    <row r="689" spans="14:136"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</row>
    <row r="690" spans="14:136"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</row>
    <row r="691" spans="14:136"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</row>
    <row r="692" spans="14:136"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</row>
    <row r="693" spans="14:136"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</row>
    <row r="694" spans="14:136"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</row>
    <row r="695" spans="14:136"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</row>
    <row r="696" spans="14:136"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</row>
    <row r="697" spans="14:136" ht="17.45" customHeight="1"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</row>
    <row r="698" spans="14:136"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</row>
    <row r="699" spans="14:136"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</row>
    <row r="700" spans="14:136"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</row>
    <row r="701" spans="14:136"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</row>
    <row r="702" spans="14:136"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</row>
    <row r="703" spans="14:136"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</row>
    <row r="704" spans="14:136"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</row>
    <row r="705" spans="14:136"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</row>
    <row r="706" spans="14:136"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</row>
    <row r="707" spans="14:136"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</row>
    <row r="708" spans="14:136"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</row>
    <row r="709" spans="14:136"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</row>
    <row r="710" spans="14:136"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</row>
    <row r="711" spans="14:136"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</row>
    <row r="712" spans="14:136"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</row>
    <row r="713" spans="14:136"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</row>
    <row r="714" spans="14:136"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</row>
    <row r="715" spans="14:136"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</row>
    <row r="716" spans="14:136"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</row>
    <row r="717" spans="14:136"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</row>
    <row r="718" spans="14:136"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</row>
    <row r="719" spans="14:136"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</row>
    <row r="720" spans="14:136"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</row>
    <row r="721" spans="1:136"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</row>
    <row r="722" spans="1:136"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</row>
    <row r="723" spans="1:136"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</row>
    <row r="724" spans="1:136"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</row>
    <row r="725" spans="1:136"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</row>
    <row r="726" spans="1:136"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</row>
    <row r="727" spans="1:136" s="26" customForma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1"/>
      <c r="N727" s="6"/>
      <c r="O727" s="6"/>
      <c r="P727" s="6"/>
      <c r="Q727" s="6"/>
      <c r="R727" s="6"/>
      <c r="S727" s="6"/>
      <c r="T727" s="6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</row>
    <row r="728" spans="1:136">
      <c r="M728" s="26"/>
      <c r="N728" s="27"/>
      <c r="O728" s="27"/>
      <c r="P728" s="27"/>
      <c r="Q728" s="27"/>
      <c r="R728" s="27"/>
      <c r="S728" s="27"/>
      <c r="T728" s="27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</row>
    <row r="729" spans="1:136"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</row>
    <row r="730" spans="1:136"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</row>
    <row r="731" spans="1:136"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</row>
    <row r="732" spans="1:136"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</row>
    <row r="733" spans="1:136"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</row>
    <row r="734" spans="1:136"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</row>
    <row r="735" spans="1:136"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</row>
    <row r="736" spans="1:136"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</row>
    <row r="737" spans="14:136"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</row>
    <row r="738" spans="14:136"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</row>
    <row r="739" spans="14:136"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</row>
    <row r="740" spans="14:136"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</row>
    <row r="741" spans="14:136"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</row>
    <row r="742" spans="14:136"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</row>
    <row r="743" spans="14:136"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</row>
    <row r="744" spans="14:136"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</row>
    <row r="745" spans="14:136"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</row>
    <row r="746" spans="14:136"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</row>
    <row r="747" spans="14:136"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</row>
    <row r="748" spans="14:136"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</row>
    <row r="749" spans="14:136"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</row>
    <row r="750" spans="14:136"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</row>
    <row r="751" spans="14:136"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</row>
    <row r="752" spans="14:136"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</row>
    <row r="753" spans="1:136" ht="15.6" customHeight="1"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</row>
    <row r="754" spans="1:136" ht="15.6" customHeight="1"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</row>
    <row r="755" spans="1:136"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</row>
    <row r="756" spans="1:136"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</row>
    <row r="757" spans="1:136"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</row>
    <row r="758" spans="1:136"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</row>
    <row r="759" spans="1:136" ht="15.6" customHeight="1"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</row>
    <row r="760" spans="1:136"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</row>
    <row r="761" spans="1:136"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</row>
    <row r="762" spans="1:136"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</row>
    <row r="763" spans="1:136"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</row>
    <row r="764" spans="1:136"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</row>
    <row r="765" spans="1:136"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</row>
    <row r="766" spans="1:136"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</row>
    <row r="767" spans="1:136" s="26" customForma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1"/>
      <c r="N767" s="6"/>
      <c r="O767" s="6"/>
      <c r="P767" s="6"/>
      <c r="Q767" s="6"/>
      <c r="R767" s="6"/>
      <c r="S767" s="6"/>
      <c r="T767" s="6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27"/>
      <c r="DZ767" s="27"/>
      <c r="EA767" s="27"/>
      <c r="EB767" s="27"/>
      <c r="EC767" s="27"/>
      <c r="ED767" s="27"/>
      <c r="EE767" s="27"/>
      <c r="EF767" s="27"/>
    </row>
    <row r="768" spans="1:136">
      <c r="M768" s="26"/>
      <c r="N768" s="27"/>
      <c r="O768" s="27"/>
      <c r="P768" s="27"/>
      <c r="Q768" s="27"/>
      <c r="R768" s="27"/>
      <c r="S768" s="27"/>
      <c r="T768" s="27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</row>
    <row r="769" spans="1:136"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</row>
    <row r="770" spans="1:136"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</row>
    <row r="771" spans="1:136"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</row>
    <row r="772" spans="1:136" ht="15.6" customHeight="1"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</row>
    <row r="773" spans="1:136"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</row>
    <row r="774" spans="1:136"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</row>
    <row r="775" spans="1:136"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</row>
    <row r="776" spans="1:136"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</row>
    <row r="777" spans="1:136"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</row>
    <row r="778" spans="1:136"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</row>
    <row r="779" spans="1:136"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</row>
    <row r="780" spans="1:136"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</row>
    <row r="781" spans="1:136" s="26" customFormat="1" ht="1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1"/>
      <c r="N781" s="6"/>
      <c r="O781" s="6"/>
      <c r="P781" s="6"/>
      <c r="Q781" s="6"/>
      <c r="R781" s="6"/>
      <c r="S781" s="6"/>
      <c r="T781" s="6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27"/>
      <c r="DZ781" s="27"/>
      <c r="EA781" s="27"/>
      <c r="EB781" s="27"/>
      <c r="EC781" s="27"/>
      <c r="ED781" s="27"/>
      <c r="EE781" s="27"/>
      <c r="EF781" s="27"/>
    </row>
    <row r="782" spans="1:136" s="23" customForma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6"/>
      <c r="N782" s="27"/>
      <c r="O782" s="27"/>
      <c r="P782" s="27"/>
      <c r="Q782" s="27"/>
      <c r="R782" s="27"/>
      <c r="S782" s="27"/>
      <c r="T782" s="27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</row>
    <row r="783" spans="1:136" ht="15.6" customHeight="1"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</row>
    <row r="784" spans="1:136"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</row>
    <row r="785" spans="1:136"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</row>
    <row r="786" spans="1:136"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</row>
    <row r="787" spans="1:136" ht="15.6" customHeight="1"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</row>
    <row r="788" spans="1:136" ht="15.6" customHeight="1"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</row>
    <row r="789" spans="1:136"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</row>
    <row r="790" spans="1:136"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</row>
    <row r="791" spans="1:136"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</row>
    <row r="792" spans="1:136"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</row>
    <row r="793" spans="1:136"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</row>
    <row r="794" spans="1:136"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</row>
    <row r="795" spans="1:136"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</row>
    <row r="796" spans="1:136"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</row>
    <row r="797" spans="1:136"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</row>
    <row r="798" spans="1:136"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</row>
    <row r="799" spans="1:136" s="54" customForma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1"/>
      <c r="N799" s="6"/>
      <c r="O799" s="6"/>
      <c r="P799" s="6"/>
      <c r="Q799" s="6"/>
      <c r="R799" s="6"/>
      <c r="S799" s="6"/>
      <c r="T799" s="6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  <c r="CU799" s="55"/>
      <c r="CV799" s="55"/>
      <c r="CW799" s="55"/>
      <c r="CX799" s="55"/>
      <c r="CY799" s="55"/>
      <c r="CZ799" s="55"/>
      <c r="DA799" s="55"/>
      <c r="DB799" s="55"/>
      <c r="DC799" s="55"/>
      <c r="DD799" s="55"/>
      <c r="DE799" s="55"/>
      <c r="DF799" s="55"/>
      <c r="DG799" s="55"/>
      <c r="DH799" s="55"/>
      <c r="DI799" s="55"/>
      <c r="DJ799" s="55"/>
      <c r="DK799" s="55"/>
      <c r="DL799" s="55"/>
      <c r="DM799" s="55"/>
      <c r="DN799" s="55"/>
      <c r="DO799" s="55"/>
      <c r="DP799" s="55"/>
      <c r="DQ799" s="55"/>
      <c r="DR799" s="55"/>
      <c r="DS799" s="55"/>
      <c r="DT799" s="55"/>
      <c r="DU799" s="55"/>
      <c r="DV799" s="55"/>
      <c r="DW799" s="55"/>
      <c r="DX799" s="55"/>
      <c r="DY799" s="55"/>
      <c r="DZ799" s="55"/>
      <c r="EA799" s="55"/>
      <c r="EB799" s="55"/>
      <c r="EC799" s="55"/>
      <c r="ED799" s="55"/>
      <c r="EE799" s="55"/>
      <c r="EF799" s="55"/>
    </row>
    <row r="800" spans="1:136">
      <c r="M800" s="54"/>
      <c r="N800" s="55"/>
      <c r="O800" s="55"/>
      <c r="P800" s="55"/>
      <c r="Q800" s="55"/>
      <c r="R800" s="55"/>
      <c r="S800" s="55"/>
      <c r="T800" s="55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</row>
    <row r="801" spans="14:136"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</row>
    <row r="802" spans="14:136"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</row>
    <row r="803" spans="14:136"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</row>
    <row r="804" spans="14:136"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</row>
    <row r="805" spans="14:136"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</row>
    <row r="806" spans="14:136"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</row>
    <row r="807" spans="14:136"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</row>
    <row r="808" spans="14:136"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</row>
    <row r="809" spans="14:136" ht="15" customHeight="1"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</row>
    <row r="810" spans="14:136"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</row>
    <row r="811" spans="14:136"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</row>
    <row r="812" spans="14:136"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</row>
    <row r="813" spans="14:136"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</row>
    <row r="814" spans="14:136"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</row>
    <row r="815" spans="14:136"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</row>
    <row r="816" spans="14:136"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</row>
    <row r="817" spans="1:136"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</row>
    <row r="818" spans="1:136"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</row>
    <row r="819" spans="1:136"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</row>
    <row r="820" spans="1:136" s="54" customForma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1"/>
      <c r="N820" s="6"/>
      <c r="O820" s="6"/>
      <c r="P820" s="6"/>
      <c r="Q820" s="6"/>
      <c r="R820" s="6"/>
      <c r="S820" s="6"/>
      <c r="T820" s="6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  <c r="CG820" s="55"/>
      <c r="CH820" s="55"/>
      <c r="CI820" s="55"/>
      <c r="CJ820" s="55"/>
      <c r="CK820" s="55"/>
      <c r="CL820" s="55"/>
      <c r="CM820" s="55"/>
      <c r="CN820" s="55"/>
      <c r="CO820" s="55"/>
      <c r="CP820" s="55"/>
      <c r="CQ820" s="55"/>
      <c r="CR820" s="55"/>
      <c r="CS820" s="55"/>
      <c r="CT820" s="55"/>
      <c r="CU820" s="55"/>
      <c r="CV820" s="55"/>
      <c r="CW820" s="55"/>
      <c r="CX820" s="55"/>
      <c r="CY820" s="55"/>
      <c r="CZ820" s="55"/>
      <c r="DA820" s="55"/>
      <c r="DB820" s="55"/>
      <c r="DC820" s="55"/>
      <c r="DD820" s="55"/>
      <c r="DE820" s="55"/>
      <c r="DF820" s="55"/>
      <c r="DG820" s="55"/>
      <c r="DH820" s="55"/>
      <c r="DI820" s="55"/>
      <c r="DJ820" s="55"/>
      <c r="DK820" s="55"/>
      <c r="DL820" s="55"/>
      <c r="DM820" s="55"/>
      <c r="DN820" s="55"/>
      <c r="DO820" s="55"/>
      <c r="DP820" s="55"/>
      <c r="DQ820" s="55"/>
      <c r="DR820" s="55"/>
      <c r="DS820" s="55"/>
      <c r="DT820" s="55"/>
      <c r="DU820" s="55"/>
      <c r="DV820" s="55"/>
      <c r="DW820" s="55"/>
      <c r="DX820" s="55"/>
      <c r="DY820" s="55"/>
      <c r="DZ820" s="55"/>
      <c r="EA820" s="55"/>
      <c r="EB820" s="55"/>
      <c r="EC820" s="55"/>
      <c r="ED820" s="55"/>
      <c r="EE820" s="55"/>
      <c r="EF820" s="55"/>
    </row>
    <row r="821" spans="1:136">
      <c r="M821" s="54"/>
      <c r="N821" s="55"/>
      <c r="O821" s="55"/>
      <c r="P821" s="55"/>
      <c r="Q821" s="55"/>
      <c r="R821" s="55"/>
      <c r="S821" s="55"/>
      <c r="T821" s="55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</row>
    <row r="822" spans="1:136"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</row>
    <row r="823" spans="1:136"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</row>
    <row r="824" spans="1:136"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</row>
    <row r="825" spans="1:136"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</row>
    <row r="826" spans="1:136"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</row>
    <row r="827" spans="1:136"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</row>
    <row r="828" spans="1:136"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</row>
    <row r="829" spans="1:136"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</row>
    <row r="830" spans="1:136" ht="15.6" customHeight="1"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</row>
    <row r="831" spans="1:136"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</row>
    <row r="832" spans="1:136"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</row>
    <row r="833" spans="14:136"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</row>
    <row r="834" spans="14:136"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</row>
    <row r="835" spans="14:136"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</row>
    <row r="836" spans="14:136"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</row>
    <row r="837" spans="14:136"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</row>
    <row r="838" spans="14:136"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</row>
    <row r="839" spans="14:136" ht="15" customHeight="1"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</row>
    <row r="840" spans="14:136" ht="15" customHeight="1"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</row>
    <row r="841" spans="14:136"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</row>
    <row r="842" spans="14:136"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</row>
    <row r="843" spans="14:136"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</row>
    <row r="844" spans="14:136"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</row>
    <row r="845" spans="14:136"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</row>
    <row r="846" spans="14:136"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</row>
    <row r="847" spans="14:136"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</row>
    <row r="848" spans="14:136"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</row>
    <row r="849" spans="1:136"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</row>
    <row r="850" spans="1:136"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</row>
    <row r="851" spans="1:136" s="23" customForma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1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</row>
    <row r="852" spans="1:136"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</row>
    <row r="853" spans="1:136"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</row>
    <row r="854" spans="1:136" ht="14.25" customHeight="1"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</row>
    <row r="855" spans="1:136"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</row>
    <row r="856" spans="1:136"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</row>
    <row r="857" spans="1:136"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</row>
    <row r="858" spans="1:136"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</row>
    <row r="859" spans="1:136"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</row>
    <row r="860" spans="1:136"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</row>
    <row r="861" spans="1:136"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</row>
    <row r="862" spans="1:136"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</row>
    <row r="863" spans="1:136"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</row>
    <row r="864" spans="1:136"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</row>
    <row r="865" spans="1:136"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</row>
    <row r="866" spans="1:136"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</row>
    <row r="867" spans="1:136" ht="14.25" customHeight="1"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</row>
    <row r="868" spans="1:136"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</row>
    <row r="869" spans="1:136"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</row>
    <row r="870" spans="1:136" s="23" customForma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1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</row>
    <row r="871" spans="1:136"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</row>
    <row r="872" spans="1:136" ht="15.6" customHeight="1"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</row>
    <row r="873" spans="1:136" ht="15.6" customHeight="1"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</row>
    <row r="874" spans="1:136"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</row>
    <row r="875" spans="1:136"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</row>
    <row r="876" spans="1:136"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</row>
    <row r="877" spans="1:136"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</row>
    <row r="878" spans="1:136"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</row>
    <row r="879" spans="1:136"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</row>
    <row r="880" spans="1:136"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</row>
    <row r="881" spans="1:136" s="89" customFormat="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1"/>
      <c r="N881" s="6"/>
      <c r="O881" s="6"/>
      <c r="P881" s="6"/>
      <c r="Q881" s="6"/>
      <c r="R881" s="6"/>
      <c r="S881" s="6"/>
      <c r="T881" s="6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  <c r="AM881" s="90"/>
      <c r="AN881" s="90"/>
      <c r="AO881" s="90"/>
      <c r="AP881" s="90"/>
      <c r="AQ881" s="90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  <c r="CB881" s="90"/>
      <c r="CC881" s="90"/>
      <c r="CD881" s="90"/>
      <c r="CE881" s="90"/>
      <c r="CF881" s="90"/>
      <c r="CG881" s="90"/>
      <c r="CH881" s="90"/>
      <c r="CI881" s="90"/>
      <c r="CJ881" s="90"/>
      <c r="CK881" s="90"/>
      <c r="CL881" s="90"/>
      <c r="CM881" s="90"/>
      <c r="CN881" s="90"/>
      <c r="CO881" s="90"/>
      <c r="CP881" s="90"/>
      <c r="CQ881" s="90"/>
      <c r="CR881" s="90"/>
      <c r="CS881" s="90"/>
      <c r="CT881" s="90"/>
      <c r="CU881" s="90"/>
      <c r="CV881" s="90"/>
      <c r="CW881" s="90"/>
      <c r="CX881" s="90"/>
      <c r="CY881" s="90"/>
      <c r="CZ881" s="90"/>
      <c r="DA881" s="90"/>
      <c r="DB881" s="90"/>
      <c r="DC881" s="90"/>
      <c r="DD881" s="90"/>
      <c r="DE881" s="90"/>
      <c r="DF881" s="90"/>
      <c r="DG881" s="90"/>
      <c r="DH881" s="90"/>
      <c r="DI881" s="90"/>
      <c r="DJ881" s="90"/>
      <c r="DK881" s="90"/>
      <c r="DL881" s="90"/>
      <c r="DM881" s="90"/>
      <c r="DN881" s="90"/>
      <c r="DO881" s="90"/>
      <c r="DP881" s="90"/>
      <c r="DQ881" s="90"/>
      <c r="DR881" s="90"/>
      <c r="DS881" s="90"/>
      <c r="DT881" s="90"/>
      <c r="DU881" s="90"/>
      <c r="DV881" s="90"/>
      <c r="DW881" s="90"/>
      <c r="DX881" s="90"/>
      <c r="DY881" s="90"/>
      <c r="DZ881" s="90"/>
      <c r="EA881" s="90"/>
      <c r="EB881" s="90"/>
      <c r="EC881" s="90"/>
      <c r="ED881" s="90"/>
      <c r="EE881" s="90"/>
      <c r="EF881" s="90"/>
    </row>
    <row r="882" spans="1:136" s="89" customFormat="1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  <c r="AM882" s="90"/>
      <c r="AN882" s="90"/>
      <c r="AO882" s="90"/>
      <c r="AP882" s="90"/>
      <c r="AQ882" s="90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  <c r="CB882" s="90"/>
      <c r="CC882" s="90"/>
      <c r="CD882" s="90"/>
      <c r="CE882" s="90"/>
      <c r="CF882" s="90"/>
      <c r="CG882" s="90"/>
      <c r="CH882" s="90"/>
      <c r="CI882" s="90"/>
      <c r="CJ882" s="90"/>
      <c r="CK882" s="90"/>
      <c r="CL882" s="90"/>
      <c r="CM882" s="90"/>
      <c r="CN882" s="90"/>
      <c r="CO882" s="90"/>
      <c r="CP882" s="90"/>
      <c r="CQ882" s="90"/>
      <c r="CR882" s="90"/>
      <c r="CS882" s="90"/>
      <c r="CT882" s="90"/>
      <c r="CU882" s="90"/>
      <c r="CV882" s="90"/>
      <c r="CW882" s="90"/>
      <c r="CX882" s="90"/>
      <c r="CY882" s="90"/>
      <c r="CZ882" s="90"/>
      <c r="DA882" s="90"/>
      <c r="DB882" s="90"/>
      <c r="DC882" s="90"/>
      <c r="DD882" s="90"/>
      <c r="DE882" s="90"/>
      <c r="DF882" s="90"/>
      <c r="DG882" s="90"/>
      <c r="DH882" s="90"/>
      <c r="DI882" s="90"/>
      <c r="DJ882" s="90"/>
      <c r="DK882" s="90"/>
      <c r="DL882" s="90"/>
      <c r="DM882" s="90"/>
      <c r="DN882" s="90"/>
      <c r="DO882" s="90"/>
      <c r="DP882" s="90"/>
      <c r="DQ882" s="90"/>
      <c r="DR882" s="90"/>
      <c r="DS882" s="90"/>
      <c r="DT882" s="90"/>
      <c r="DU882" s="90"/>
      <c r="DV882" s="90"/>
      <c r="DW882" s="90"/>
      <c r="DX882" s="90"/>
      <c r="DY882" s="90"/>
      <c r="DZ882" s="90"/>
      <c r="EA882" s="90"/>
      <c r="EB882" s="90"/>
      <c r="EC882" s="90"/>
      <c r="ED882" s="90"/>
      <c r="EE882" s="90"/>
      <c r="EF882" s="90"/>
    </row>
    <row r="883" spans="1:136" ht="15.6" customHeight="1">
      <c r="M883" s="89"/>
      <c r="N883" s="90"/>
      <c r="O883" s="90"/>
      <c r="P883" s="90"/>
      <c r="Q883" s="90"/>
      <c r="R883" s="90"/>
      <c r="S883" s="90"/>
      <c r="T883" s="90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</row>
    <row r="884" spans="1:136"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</row>
    <row r="885" spans="1:136"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</row>
    <row r="886" spans="1:136"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</row>
    <row r="887" spans="1:136"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</row>
    <row r="888" spans="1:136"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</row>
    <row r="889" spans="1:136"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</row>
    <row r="890" spans="1:136"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</row>
    <row r="891" spans="1:136"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</row>
    <row r="892" spans="1:136"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</row>
    <row r="893" spans="1:136"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</row>
    <row r="894" spans="1:136"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</row>
    <row r="895" spans="1:136"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</row>
    <row r="896" spans="1:136"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</row>
    <row r="897" spans="1:136"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</row>
    <row r="898" spans="1:136"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</row>
    <row r="899" spans="1:136"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</row>
    <row r="900" spans="1:136" ht="15.6" customHeight="1"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</row>
    <row r="901" spans="1:136"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</row>
    <row r="902" spans="1:136"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</row>
    <row r="903" spans="1:136"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</row>
    <row r="904" spans="1:136" s="54" customFormat="1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1"/>
      <c r="N904" s="6"/>
      <c r="O904" s="6"/>
      <c r="P904" s="6"/>
      <c r="Q904" s="6"/>
      <c r="R904" s="6"/>
      <c r="S904" s="6"/>
      <c r="T904" s="6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  <c r="CF904" s="55"/>
      <c r="CG904" s="55"/>
      <c r="CH904" s="55"/>
      <c r="CI904" s="55"/>
      <c r="CJ904" s="55"/>
      <c r="CK904" s="55"/>
      <c r="CL904" s="55"/>
      <c r="CM904" s="55"/>
      <c r="CN904" s="55"/>
      <c r="CO904" s="55"/>
      <c r="CP904" s="55"/>
      <c r="CQ904" s="55"/>
      <c r="CR904" s="55"/>
      <c r="CS904" s="55"/>
      <c r="CT904" s="55"/>
      <c r="CU904" s="55"/>
      <c r="CV904" s="55"/>
      <c r="CW904" s="55"/>
      <c r="CX904" s="55"/>
      <c r="CY904" s="55"/>
      <c r="CZ904" s="55"/>
      <c r="DA904" s="55"/>
      <c r="DB904" s="55"/>
      <c r="DC904" s="55"/>
      <c r="DD904" s="55"/>
      <c r="DE904" s="55"/>
      <c r="DF904" s="55"/>
      <c r="DG904" s="55"/>
      <c r="DH904" s="55"/>
      <c r="DI904" s="55"/>
      <c r="DJ904" s="55"/>
      <c r="DK904" s="55"/>
      <c r="DL904" s="55"/>
      <c r="DM904" s="55"/>
      <c r="DN904" s="55"/>
      <c r="DO904" s="55"/>
      <c r="DP904" s="55"/>
      <c r="DQ904" s="55"/>
      <c r="DR904" s="55"/>
      <c r="DS904" s="55"/>
      <c r="DT904" s="55"/>
      <c r="DU904" s="55"/>
      <c r="DV904" s="55"/>
      <c r="DW904" s="55"/>
      <c r="DX904" s="55"/>
      <c r="DY904" s="55"/>
      <c r="DZ904" s="55"/>
      <c r="EA904" s="55"/>
      <c r="EB904" s="55"/>
      <c r="EC904" s="55"/>
      <c r="ED904" s="55"/>
      <c r="EE904" s="55"/>
      <c r="EF904" s="55"/>
    </row>
    <row r="905" spans="1:136">
      <c r="M905" s="54"/>
      <c r="N905" s="55"/>
      <c r="O905" s="55"/>
      <c r="P905" s="55"/>
      <c r="Q905" s="55"/>
      <c r="R905" s="55"/>
      <c r="S905" s="55"/>
      <c r="T905" s="55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</row>
    <row r="906" spans="1:136"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</row>
    <row r="907" spans="1:136"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</row>
    <row r="908" spans="1:136" ht="15" customHeight="1"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</row>
    <row r="909" spans="1:136"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</row>
    <row r="910" spans="1:136" s="26" customFormat="1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1"/>
      <c r="N910" s="6"/>
      <c r="O910" s="6"/>
      <c r="P910" s="6"/>
      <c r="Q910" s="6"/>
      <c r="R910" s="6"/>
      <c r="S910" s="6"/>
      <c r="T910" s="6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E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  <c r="DR910" s="27"/>
      <c r="DS910" s="27"/>
      <c r="DT910" s="27"/>
      <c r="DU910" s="27"/>
      <c r="DV910" s="27"/>
      <c r="DW910" s="27"/>
      <c r="DX910" s="27"/>
      <c r="DY910" s="27"/>
      <c r="DZ910" s="27"/>
      <c r="EA910" s="27"/>
      <c r="EB910" s="27"/>
      <c r="EC910" s="27"/>
      <c r="ED910" s="27"/>
      <c r="EE910" s="27"/>
      <c r="EF910" s="27"/>
    </row>
    <row r="911" spans="1:136">
      <c r="M911" s="26"/>
      <c r="N911" s="27"/>
      <c r="O911" s="27"/>
      <c r="P911" s="27"/>
      <c r="Q911" s="27"/>
      <c r="R911" s="27"/>
      <c r="S911" s="27"/>
      <c r="T911" s="27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</row>
    <row r="912" spans="1:136"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</row>
    <row r="913" spans="14:136"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</row>
    <row r="914" spans="14:136" ht="15.6" customHeight="1"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</row>
    <row r="915" spans="14:136" ht="15.6" customHeight="1"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</row>
    <row r="916" spans="14:136"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</row>
    <row r="917" spans="14:136"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</row>
    <row r="918" spans="14:136"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</row>
    <row r="919" spans="14:136"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</row>
    <row r="920" spans="14:136"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</row>
    <row r="921" spans="14:136"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</row>
    <row r="922" spans="14:136"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</row>
    <row r="923" spans="14:136"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</row>
    <row r="924" spans="14:136"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</row>
    <row r="925" spans="14:136"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</row>
    <row r="926" spans="14:136"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</row>
    <row r="927" spans="14:136"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</row>
    <row r="928" spans="14:136"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</row>
    <row r="929" spans="1:136"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</row>
    <row r="930" spans="1:136" s="23" customFormat="1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1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</row>
    <row r="931" spans="1:136" s="6" customFormat="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36"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</row>
    <row r="933" spans="1:136"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</row>
    <row r="934" spans="1:136"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</row>
    <row r="935" spans="1:136"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</row>
    <row r="936" spans="1:136"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</row>
    <row r="937" spans="1:136"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</row>
    <row r="938" spans="1:136"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</row>
    <row r="939" spans="1:136"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</row>
    <row r="940" spans="1:136">
      <c r="N940" s="6"/>
      <c r="O940" s="6"/>
      <c r="P940" s="6"/>
      <c r="Q940" s="6"/>
      <c r="R940" s="6"/>
      <c r="S940" s="6"/>
      <c r="T940" s="6"/>
    </row>
  </sheetData>
  <mergeCells count="19">
    <mergeCell ref="A225:L225"/>
    <mergeCell ref="A271:L271"/>
    <mergeCell ref="A226:L226"/>
    <mergeCell ref="A227:L227"/>
    <mergeCell ref="A536:L536"/>
    <mergeCell ref="A282:L282"/>
    <mergeCell ref="A281:L281"/>
    <mergeCell ref="A283:L283"/>
    <mergeCell ref="M13:N14"/>
    <mergeCell ref="G5:K5"/>
    <mergeCell ref="K13:L14"/>
    <mergeCell ref="A9:L9"/>
    <mergeCell ref="B13:B14"/>
    <mergeCell ref="A13:A14"/>
    <mergeCell ref="E13:J13"/>
    <mergeCell ref="C13:D14"/>
    <mergeCell ref="E14:F14"/>
    <mergeCell ref="G14:H14"/>
    <mergeCell ref="I14:J14"/>
  </mergeCells>
  <pageMargins left="0.83999997377395597" right="0.27559053897857699" top="0.85999995470046997" bottom="1.0236220359802199" header="1.0300000905990601" footer="1.0236220359802199"/>
  <pageSetup paperSize="9" scale="71" orientation="landscape" r:id="rId1"/>
  <rowBreaks count="15" manualBreakCount="15">
    <brk id="54" max="16383" man="1"/>
    <brk id="131" max="16383" man="1"/>
    <brk id="407" max="16383" man="1"/>
    <brk id="450" max="16383" man="1"/>
    <brk id="492" max="16383" man="1"/>
    <brk id="536" max="16383" man="1"/>
    <brk id="579" max="16383" man="1"/>
    <brk id="621" max="16383" man="1"/>
    <brk id="663" max="16383" man="1"/>
    <brk id="707" max="16383" man="1"/>
    <brk id="749" max="16383" man="1"/>
    <brk id="792" max="16383" man="1"/>
    <brk id="835" max="16383" man="1"/>
    <brk id="877" max="16383" man="1"/>
    <brk id="919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workbookViewId="0"/>
  </sheetViews>
  <sheetFormatPr defaultColWidth="8.7109375" defaultRowHeight="12.75"/>
  <cols>
    <col min="1" max="1" width="32.42578125" style="16" customWidth="1"/>
    <col min="2" max="2" width="9.5703125" style="16" customWidth="1"/>
    <col min="3" max="3" width="7.7109375" style="16" customWidth="1"/>
    <col min="4" max="4" width="7.85546875" style="16" customWidth="1"/>
    <col min="5" max="5" width="7.42578125" style="16" customWidth="1"/>
    <col min="6" max="6" width="7.85546875" style="16" customWidth="1"/>
    <col min="7" max="7" width="7.5703125" style="16" customWidth="1"/>
    <col min="8" max="8" width="8" style="16" customWidth="1"/>
    <col min="9" max="9" width="7.7109375" style="16" customWidth="1"/>
    <col min="10" max="10" width="7.5703125" style="16" customWidth="1"/>
    <col min="11" max="11" width="7.7109375" style="16" customWidth="1"/>
    <col min="12" max="12" width="8.140625" style="16" customWidth="1"/>
    <col min="13" max="14" width="8.7109375" style="16" bestFit="1" customWidth="1"/>
    <col min="15" max="15" width="9.5703125" style="16" customWidth="1"/>
    <col min="16" max="16" width="8.7109375" style="16" bestFit="1" customWidth="1"/>
    <col min="17" max="17" width="11.28515625" style="16" customWidth="1"/>
    <col min="18" max="18" width="8.7109375" style="16" bestFit="1" customWidth="1"/>
    <col min="19" max="16384" width="8.7109375" style="16"/>
  </cols>
  <sheetData>
    <row r="1" spans="1:17">
      <c r="M1" s="160"/>
      <c r="N1" s="160"/>
      <c r="O1" s="160"/>
    </row>
    <row r="2" spans="1:17">
      <c r="M2" s="91"/>
      <c r="N2" s="91"/>
      <c r="O2" s="91"/>
    </row>
    <row r="3" spans="1:17" ht="20.25">
      <c r="A3" s="161" t="s">
        <v>137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7" ht="20.2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9"/>
    </row>
    <row r="5" spans="1:17" ht="38.25">
      <c r="A5" s="92" t="s">
        <v>138</v>
      </c>
      <c r="B5" s="92" t="s">
        <v>139</v>
      </c>
      <c r="C5" s="93" t="s">
        <v>15</v>
      </c>
      <c r="D5" s="94" t="s">
        <v>140</v>
      </c>
      <c r="E5" s="94" t="s">
        <v>51</v>
      </c>
      <c r="F5" s="94" t="s">
        <v>61</v>
      </c>
      <c r="G5" s="94" t="s">
        <v>67</v>
      </c>
      <c r="H5" s="94" t="s">
        <v>76</v>
      </c>
      <c r="I5" s="94" t="s">
        <v>82</v>
      </c>
      <c r="J5" s="94" t="s">
        <v>87</v>
      </c>
      <c r="K5" s="94" t="s">
        <v>93</v>
      </c>
      <c r="L5" s="95" t="s">
        <v>99</v>
      </c>
      <c r="M5" s="95" t="s">
        <v>141</v>
      </c>
      <c r="N5" s="96" t="s">
        <v>142</v>
      </c>
      <c r="O5" s="97" t="s">
        <v>143</v>
      </c>
      <c r="P5" s="97" t="s">
        <v>144</v>
      </c>
      <c r="Q5" s="40"/>
    </row>
    <row r="6" spans="1:17" ht="29.25" customHeight="1">
      <c r="A6" s="98" t="s">
        <v>145</v>
      </c>
      <c r="B6" s="99">
        <v>350</v>
      </c>
      <c r="C6" s="100">
        <v>12.6</v>
      </c>
      <c r="D6" s="100">
        <v>16</v>
      </c>
      <c r="E6" s="100">
        <v>50</v>
      </c>
      <c r="F6" s="100">
        <v>0</v>
      </c>
      <c r="G6" s="100">
        <v>57.8</v>
      </c>
      <c r="H6" s="100">
        <v>0</v>
      </c>
      <c r="I6" s="100">
        <v>26.3</v>
      </c>
      <c r="J6" s="100">
        <v>35</v>
      </c>
      <c r="K6" s="101">
        <v>0</v>
      </c>
      <c r="L6" s="102">
        <v>84</v>
      </c>
      <c r="M6" s="103">
        <f t="shared" ref="M6:M38" si="0">SUM(C6:L6)</f>
        <v>281.7</v>
      </c>
      <c r="N6" s="104">
        <f t="shared" ref="N6:N40" si="1">AVERAGE(C6:L6)</f>
        <v>28.169999999999998</v>
      </c>
      <c r="O6" s="105">
        <f t="shared" ref="O6:O36" si="2">N6*100/B6</f>
        <v>8.048571428571428</v>
      </c>
      <c r="P6" s="105">
        <f t="shared" ref="P6:P35" si="3">N6-B6</f>
        <v>-321.83</v>
      </c>
      <c r="Q6" s="40"/>
    </row>
    <row r="7" spans="1:17" ht="24">
      <c r="A7" s="106" t="s">
        <v>146</v>
      </c>
      <c r="B7" s="107">
        <v>180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8">
        <v>0</v>
      </c>
      <c r="L7" s="102">
        <v>0</v>
      </c>
      <c r="M7" s="103">
        <f t="shared" si="0"/>
        <v>0</v>
      </c>
      <c r="N7" s="104">
        <f t="shared" si="1"/>
        <v>0</v>
      </c>
      <c r="O7" s="105">
        <f t="shared" si="2"/>
        <v>0</v>
      </c>
      <c r="P7" s="105">
        <f t="shared" si="3"/>
        <v>-180</v>
      </c>
      <c r="Q7" s="109"/>
    </row>
    <row r="8" spans="1:17" ht="24">
      <c r="A8" s="106" t="s">
        <v>147</v>
      </c>
      <c r="B8" s="107">
        <v>60</v>
      </c>
      <c r="C8" s="102">
        <v>0</v>
      </c>
      <c r="D8" s="102">
        <v>184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50</v>
      </c>
      <c r="K8" s="108">
        <v>0</v>
      </c>
      <c r="L8" s="102">
        <v>0</v>
      </c>
      <c r="M8" s="103">
        <f t="shared" si="0"/>
        <v>234</v>
      </c>
      <c r="N8" s="104">
        <f t="shared" si="1"/>
        <v>23.4</v>
      </c>
      <c r="O8" s="105">
        <f t="shared" si="2"/>
        <v>39</v>
      </c>
      <c r="P8" s="105">
        <f t="shared" si="3"/>
        <v>-36.6</v>
      </c>
      <c r="Q8" s="109"/>
    </row>
    <row r="9" spans="1:17">
      <c r="A9" s="106" t="s">
        <v>148</v>
      </c>
      <c r="B9" s="107">
        <v>10</v>
      </c>
      <c r="C9" s="102">
        <v>0</v>
      </c>
      <c r="D9" s="102">
        <v>5</v>
      </c>
      <c r="E9" s="102">
        <v>0</v>
      </c>
      <c r="F9" s="102">
        <v>5</v>
      </c>
      <c r="G9" s="102">
        <v>5</v>
      </c>
      <c r="H9" s="102">
        <v>10</v>
      </c>
      <c r="I9" s="102">
        <v>0</v>
      </c>
      <c r="J9" s="102">
        <v>10</v>
      </c>
      <c r="K9" s="108">
        <v>5</v>
      </c>
      <c r="L9" s="102">
        <v>5</v>
      </c>
      <c r="M9" s="103">
        <f t="shared" si="0"/>
        <v>45</v>
      </c>
      <c r="N9" s="104">
        <f t="shared" si="1"/>
        <v>4.5</v>
      </c>
      <c r="O9" s="105">
        <f t="shared" si="2"/>
        <v>45</v>
      </c>
      <c r="P9" s="105">
        <f t="shared" si="3"/>
        <v>-5.5</v>
      </c>
      <c r="Q9" s="40"/>
    </row>
    <row r="10" spans="1:17">
      <c r="A10" s="106" t="s">
        <v>149</v>
      </c>
      <c r="B10" s="107">
        <v>15</v>
      </c>
      <c r="C10" s="102">
        <v>10</v>
      </c>
      <c r="D10" s="102">
        <v>10</v>
      </c>
      <c r="E10" s="102">
        <v>0</v>
      </c>
      <c r="F10" s="102">
        <v>0</v>
      </c>
      <c r="G10" s="102">
        <v>0</v>
      </c>
      <c r="H10" s="102">
        <v>0</v>
      </c>
      <c r="I10" s="102">
        <v>3</v>
      </c>
      <c r="J10" s="102">
        <v>10</v>
      </c>
      <c r="K10" s="108">
        <v>10</v>
      </c>
      <c r="L10" s="102">
        <v>10</v>
      </c>
      <c r="M10" s="103">
        <f t="shared" si="0"/>
        <v>53</v>
      </c>
      <c r="N10" s="104">
        <f t="shared" si="1"/>
        <v>5.3</v>
      </c>
      <c r="O10" s="105">
        <f t="shared" si="2"/>
        <v>35.333333333333336</v>
      </c>
      <c r="P10" s="105">
        <f t="shared" si="3"/>
        <v>-9.6999999999999993</v>
      </c>
      <c r="Q10" s="40"/>
    </row>
    <row r="11" spans="1:17">
      <c r="A11" s="106" t="s">
        <v>150</v>
      </c>
      <c r="B11" s="107">
        <v>78</v>
      </c>
      <c r="C11" s="102">
        <v>98.5</v>
      </c>
      <c r="D11" s="102">
        <v>23</v>
      </c>
      <c r="E11" s="102">
        <v>0</v>
      </c>
      <c r="F11" s="102">
        <v>16</v>
      </c>
      <c r="G11" s="102">
        <v>96</v>
      </c>
      <c r="H11" s="102">
        <v>96</v>
      </c>
      <c r="I11" s="102">
        <v>92.3</v>
      </c>
      <c r="J11" s="102">
        <v>0</v>
      </c>
      <c r="K11" s="108">
        <v>0</v>
      </c>
      <c r="L11" s="102">
        <v>16</v>
      </c>
      <c r="M11" s="103">
        <f t="shared" si="0"/>
        <v>437.8</v>
      </c>
      <c r="N11" s="104">
        <f t="shared" si="1"/>
        <v>43.78</v>
      </c>
      <c r="O11" s="105">
        <f t="shared" si="2"/>
        <v>56.128205128205131</v>
      </c>
      <c r="P11" s="105">
        <f t="shared" si="3"/>
        <v>-34.22</v>
      </c>
      <c r="Q11" s="40"/>
    </row>
    <row r="12" spans="1:17">
      <c r="A12" s="106" t="s">
        <v>151</v>
      </c>
      <c r="B12" s="107">
        <v>40</v>
      </c>
      <c r="C12" s="102">
        <v>0</v>
      </c>
      <c r="D12" s="102">
        <v>0</v>
      </c>
      <c r="E12" s="102">
        <v>0</v>
      </c>
      <c r="F12" s="102">
        <v>100</v>
      </c>
      <c r="G12" s="102">
        <v>0</v>
      </c>
      <c r="H12" s="102">
        <v>0</v>
      </c>
      <c r="I12" s="102">
        <v>0</v>
      </c>
      <c r="J12" s="102">
        <v>0</v>
      </c>
      <c r="K12" s="108">
        <v>0</v>
      </c>
      <c r="L12" s="102">
        <v>0</v>
      </c>
      <c r="M12" s="103">
        <f t="shared" si="0"/>
        <v>100</v>
      </c>
      <c r="N12" s="104">
        <f t="shared" si="1"/>
        <v>10</v>
      </c>
      <c r="O12" s="105">
        <f t="shared" si="2"/>
        <v>25</v>
      </c>
      <c r="P12" s="105">
        <f t="shared" si="3"/>
        <v>-30</v>
      </c>
      <c r="Q12" s="40"/>
    </row>
    <row r="13" spans="1:17" ht="24">
      <c r="A13" s="106" t="s">
        <v>152</v>
      </c>
      <c r="B13" s="107">
        <v>53</v>
      </c>
      <c r="C13" s="102">
        <v>0</v>
      </c>
      <c r="D13" s="110">
        <v>0</v>
      </c>
      <c r="E13" s="111">
        <v>92</v>
      </c>
      <c r="F13" s="110">
        <v>0</v>
      </c>
      <c r="G13" s="110">
        <v>116</v>
      </c>
      <c r="H13" s="110">
        <v>0</v>
      </c>
      <c r="I13" s="110">
        <v>0</v>
      </c>
      <c r="J13" s="110">
        <v>87.8</v>
      </c>
      <c r="K13" s="111">
        <v>124.2</v>
      </c>
      <c r="L13" s="110">
        <v>13.8</v>
      </c>
      <c r="M13" s="103">
        <f t="shared" si="0"/>
        <v>433.8</v>
      </c>
      <c r="N13" s="104">
        <f t="shared" si="1"/>
        <v>43.38</v>
      </c>
      <c r="O13" s="105">
        <f t="shared" si="2"/>
        <v>81.84905660377359</v>
      </c>
      <c r="P13" s="105">
        <f t="shared" si="3"/>
        <v>-9.6199999999999974</v>
      </c>
      <c r="Q13" s="40"/>
    </row>
    <row r="14" spans="1:17" ht="24">
      <c r="A14" s="106" t="s">
        <v>153</v>
      </c>
      <c r="B14" s="107">
        <v>77</v>
      </c>
      <c r="C14" s="110">
        <v>0</v>
      </c>
      <c r="D14" s="102">
        <v>75</v>
      </c>
      <c r="E14" s="110">
        <v>0</v>
      </c>
      <c r="F14" s="102">
        <v>0</v>
      </c>
      <c r="G14" s="110">
        <v>0</v>
      </c>
      <c r="H14" s="102">
        <v>0</v>
      </c>
      <c r="I14" s="102">
        <v>78.099999999999994</v>
      </c>
      <c r="J14" s="102">
        <v>0</v>
      </c>
      <c r="K14" s="108">
        <v>0</v>
      </c>
      <c r="L14" s="110">
        <v>90.5</v>
      </c>
      <c r="M14" s="103">
        <f t="shared" si="0"/>
        <v>243.6</v>
      </c>
      <c r="N14" s="104">
        <f t="shared" si="1"/>
        <v>24.36</v>
      </c>
      <c r="O14" s="105">
        <f t="shared" si="2"/>
        <v>31.636363636363637</v>
      </c>
      <c r="P14" s="105">
        <f t="shared" si="3"/>
        <v>-52.64</v>
      </c>
      <c r="Q14" s="40"/>
    </row>
    <row r="15" spans="1:17">
      <c r="A15" s="106" t="s">
        <v>154</v>
      </c>
      <c r="B15" s="107">
        <v>40</v>
      </c>
      <c r="C15" s="102">
        <v>40</v>
      </c>
      <c r="D15" s="102">
        <v>22</v>
      </c>
      <c r="E15" s="102">
        <v>0</v>
      </c>
      <c r="F15" s="102">
        <v>150</v>
      </c>
      <c r="G15" s="102">
        <v>20</v>
      </c>
      <c r="H15" s="102">
        <v>0</v>
      </c>
      <c r="I15" s="102">
        <v>0</v>
      </c>
      <c r="J15" s="102">
        <v>10</v>
      </c>
      <c r="K15" s="108">
        <v>0</v>
      </c>
      <c r="L15" s="102">
        <v>25.3</v>
      </c>
      <c r="M15" s="103">
        <f t="shared" si="0"/>
        <v>267.3</v>
      </c>
      <c r="N15" s="104">
        <f t="shared" si="1"/>
        <v>26.73</v>
      </c>
      <c r="O15" s="105">
        <f t="shared" si="2"/>
        <v>66.825000000000003</v>
      </c>
      <c r="P15" s="105">
        <f t="shared" si="3"/>
        <v>-13.27</v>
      </c>
      <c r="Q15" s="40"/>
    </row>
    <row r="16" spans="1:17">
      <c r="A16" s="106" t="s">
        <v>155</v>
      </c>
      <c r="B16" s="107">
        <v>187</v>
      </c>
      <c r="C16" s="102">
        <v>62.5</v>
      </c>
      <c r="D16" s="102">
        <v>62.5</v>
      </c>
      <c r="E16" s="102">
        <v>70</v>
      </c>
      <c r="F16" s="102">
        <v>25</v>
      </c>
      <c r="G16" s="102">
        <v>184.6</v>
      </c>
      <c r="H16" s="102">
        <v>251</v>
      </c>
      <c r="I16" s="102">
        <v>133.5</v>
      </c>
      <c r="J16" s="102">
        <v>43.8</v>
      </c>
      <c r="K16" s="108">
        <v>150</v>
      </c>
      <c r="L16" s="102">
        <v>158</v>
      </c>
      <c r="M16" s="103">
        <f t="shared" si="0"/>
        <v>1140.9000000000001</v>
      </c>
      <c r="N16" s="104">
        <f t="shared" si="1"/>
        <v>114.09</v>
      </c>
      <c r="O16" s="105">
        <f t="shared" si="2"/>
        <v>61.010695187165773</v>
      </c>
      <c r="P16" s="105">
        <f t="shared" si="3"/>
        <v>-72.91</v>
      </c>
      <c r="Q16" s="40"/>
    </row>
    <row r="17" spans="1:19">
      <c r="A17" s="106" t="s">
        <v>156</v>
      </c>
      <c r="B17" s="107">
        <v>320</v>
      </c>
      <c r="C17" s="102">
        <v>115.6</v>
      </c>
      <c r="D17" s="102">
        <v>282</v>
      </c>
      <c r="E17" s="102">
        <v>135.19999999999999</v>
      </c>
      <c r="F17" s="102">
        <v>100</v>
      </c>
      <c r="G17" s="102">
        <v>50</v>
      </c>
      <c r="H17" s="102">
        <v>138</v>
      </c>
      <c r="I17" s="102">
        <v>126.4</v>
      </c>
      <c r="J17" s="102">
        <v>232</v>
      </c>
      <c r="K17" s="108">
        <v>178.5</v>
      </c>
      <c r="L17" s="102">
        <v>204</v>
      </c>
      <c r="M17" s="103">
        <f t="shared" si="0"/>
        <v>1561.6999999999998</v>
      </c>
      <c r="N17" s="104">
        <f t="shared" si="1"/>
        <v>156.16999999999999</v>
      </c>
      <c r="O17" s="105">
        <f t="shared" si="2"/>
        <v>48.803124999999994</v>
      </c>
      <c r="P17" s="105">
        <f t="shared" si="3"/>
        <v>-163.83000000000001</v>
      </c>
      <c r="Q17" s="40"/>
    </row>
    <row r="18" spans="1:19" ht="15.95" customHeight="1">
      <c r="A18" s="106" t="s">
        <v>157</v>
      </c>
      <c r="B18" s="107">
        <v>185</v>
      </c>
      <c r="C18" s="102">
        <v>90</v>
      </c>
      <c r="D18" s="102">
        <v>40</v>
      </c>
      <c r="E18" s="102">
        <v>0</v>
      </c>
      <c r="F18" s="102">
        <v>0</v>
      </c>
      <c r="G18" s="102">
        <v>200</v>
      </c>
      <c r="H18" s="102">
        <v>0</v>
      </c>
      <c r="I18" s="102">
        <v>0</v>
      </c>
      <c r="J18" s="102">
        <v>20</v>
      </c>
      <c r="K18" s="108">
        <v>222</v>
      </c>
      <c r="L18" s="102">
        <v>0</v>
      </c>
      <c r="M18" s="103">
        <f t="shared" si="0"/>
        <v>572</v>
      </c>
      <c r="N18" s="104">
        <f t="shared" si="1"/>
        <v>57.2</v>
      </c>
      <c r="O18" s="105">
        <f t="shared" si="2"/>
        <v>30.918918918918919</v>
      </c>
      <c r="P18" s="105">
        <f t="shared" si="3"/>
        <v>-127.8</v>
      </c>
      <c r="Q18" s="40"/>
    </row>
    <row r="19" spans="1:19" ht="15.95" customHeight="1">
      <c r="A19" s="106" t="s">
        <v>158</v>
      </c>
      <c r="B19" s="107">
        <v>20</v>
      </c>
      <c r="C19" s="102">
        <v>0</v>
      </c>
      <c r="D19" s="102">
        <v>5</v>
      </c>
      <c r="E19" s="102">
        <v>0</v>
      </c>
      <c r="F19" s="102">
        <v>15.4</v>
      </c>
      <c r="G19" s="102">
        <v>20</v>
      </c>
      <c r="H19" s="102">
        <v>0</v>
      </c>
      <c r="I19" s="102">
        <v>15</v>
      </c>
      <c r="J19" s="102">
        <v>0</v>
      </c>
      <c r="K19" s="108">
        <v>0</v>
      </c>
      <c r="L19" s="102">
        <v>0</v>
      </c>
      <c r="M19" s="103">
        <f t="shared" si="0"/>
        <v>55.4</v>
      </c>
      <c r="N19" s="104">
        <f t="shared" si="1"/>
        <v>5.54</v>
      </c>
      <c r="O19" s="105">
        <f t="shared" si="2"/>
        <v>27.7</v>
      </c>
      <c r="P19" s="105">
        <f t="shared" si="3"/>
        <v>-14.46</v>
      </c>
      <c r="Q19" s="40"/>
    </row>
    <row r="20" spans="1:19" ht="20.25" customHeight="1">
      <c r="A20" s="106" t="s">
        <v>159</v>
      </c>
      <c r="B20" s="107">
        <v>200</v>
      </c>
      <c r="C20" s="102">
        <v>0</v>
      </c>
      <c r="D20" s="102">
        <v>0</v>
      </c>
      <c r="E20" s="102">
        <v>200</v>
      </c>
      <c r="F20" s="102">
        <v>0</v>
      </c>
      <c r="G20" s="102">
        <v>0</v>
      </c>
      <c r="H20" s="102">
        <v>200</v>
      </c>
      <c r="I20" s="102">
        <v>0</v>
      </c>
      <c r="J20" s="102">
        <v>0</v>
      </c>
      <c r="K20" s="108">
        <v>0</v>
      </c>
      <c r="L20" s="102">
        <v>200</v>
      </c>
      <c r="M20" s="103">
        <f t="shared" si="0"/>
        <v>600</v>
      </c>
      <c r="N20" s="104">
        <f t="shared" si="1"/>
        <v>60</v>
      </c>
      <c r="O20" s="105">
        <f t="shared" si="2"/>
        <v>30</v>
      </c>
      <c r="P20" s="105">
        <f t="shared" si="3"/>
        <v>-140</v>
      </c>
      <c r="Q20" s="40"/>
    </row>
    <row r="21" spans="1:19" ht="15.95" customHeight="1">
      <c r="A21" s="106" t="s">
        <v>160</v>
      </c>
      <c r="B21" s="107">
        <v>120</v>
      </c>
      <c r="C21" s="102">
        <v>60</v>
      </c>
      <c r="D21" s="102">
        <v>60</v>
      </c>
      <c r="E21" s="102">
        <v>60</v>
      </c>
      <c r="F21" s="102">
        <v>60</v>
      </c>
      <c r="G21" s="102">
        <v>60</v>
      </c>
      <c r="H21" s="102">
        <v>60</v>
      </c>
      <c r="I21" s="102">
        <v>60</v>
      </c>
      <c r="J21" s="102">
        <v>60</v>
      </c>
      <c r="K21" s="108">
        <v>60</v>
      </c>
      <c r="L21" s="102">
        <v>60</v>
      </c>
      <c r="M21" s="103">
        <f t="shared" si="0"/>
        <v>600</v>
      </c>
      <c r="N21" s="104">
        <f t="shared" si="1"/>
        <v>60</v>
      </c>
      <c r="O21" s="105">
        <f t="shared" si="2"/>
        <v>50</v>
      </c>
      <c r="P21" s="105">
        <f t="shared" si="3"/>
        <v>-60</v>
      </c>
      <c r="Q21" s="40"/>
    </row>
    <row r="22" spans="1:19">
      <c r="A22" s="106" t="s">
        <v>161</v>
      </c>
      <c r="B22" s="107">
        <v>200</v>
      </c>
      <c r="C22" s="102">
        <v>75</v>
      </c>
      <c r="D22" s="102">
        <v>81</v>
      </c>
      <c r="E22" s="102">
        <v>80</v>
      </c>
      <c r="F22" s="102">
        <v>60</v>
      </c>
      <c r="G22" s="102">
        <v>60</v>
      </c>
      <c r="H22" s="102">
        <v>60</v>
      </c>
      <c r="I22" s="102">
        <v>67.5</v>
      </c>
      <c r="J22" s="102">
        <v>85</v>
      </c>
      <c r="K22" s="108">
        <v>60</v>
      </c>
      <c r="L22" s="102">
        <v>60</v>
      </c>
      <c r="M22" s="103">
        <f t="shared" si="0"/>
        <v>688.5</v>
      </c>
      <c r="N22" s="112">
        <f t="shared" si="1"/>
        <v>68.849999999999994</v>
      </c>
      <c r="O22" s="105">
        <f t="shared" si="2"/>
        <v>34.424999999999997</v>
      </c>
      <c r="P22" s="105">
        <f t="shared" si="3"/>
        <v>-131.15</v>
      </c>
      <c r="Q22" s="40"/>
    </row>
    <row r="23" spans="1:19" ht="15.95" customHeight="1">
      <c r="A23" s="106" t="s">
        <v>162</v>
      </c>
      <c r="B23" s="107">
        <v>50</v>
      </c>
      <c r="C23" s="102">
        <v>50</v>
      </c>
      <c r="D23" s="102">
        <v>30</v>
      </c>
      <c r="E23" s="102">
        <v>32.5</v>
      </c>
      <c r="F23" s="102">
        <v>37</v>
      </c>
      <c r="G23" s="102">
        <v>63</v>
      </c>
      <c r="H23" s="102">
        <v>42.5</v>
      </c>
      <c r="I23" s="102">
        <v>0</v>
      </c>
      <c r="J23" s="102">
        <v>54</v>
      </c>
      <c r="K23" s="108">
        <v>0</v>
      </c>
      <c r="L23" s="102">
        <v>36</v>
      </c>
      <c r="M23" s="103">
        <f t="shared" si="0"/>
        <v>345</v>
      </c>
      <c r="N23" s="104">
        <f t="shared" si="1"/>
        <v>34.5</v>
      </c>
      <c r="O23" s="105">
        <f t="shared" si="2"/>
        <v>69</v>
      </c>
      <c r="P23" s="105">
        <f t="shared" si="3"/>
        <v>-15.5</v>
      </c>
      <c r="Q23" s="40"/>
    </row>
    <row r="24" spans="1:19" ht="15.95" customHeight="1">
      <c r="A24" s="106" t="s">
        <v>163</v>
      </c>
      <c r="B24" s="107">
        <v>20</v>
      </c>
      <c r="C24" s="102">
        <v>61.2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15</v>
      </c>
      <c r="J24" s="102">
        <v>0</v>
      </c>
      <c r="K24" s="108">
        <v>0</v>
      </c>
      <c r="L24" s="102">
        <v>0</v>
      </c>
      <c r="M24" s="103">
        <f t="shared" si="0"/>
        <v>76.2</v>
      </c>
      <c r="N24" s="104">
        <f t="shared" si="1"/>
        <v>7.62</v>
      </c>
      <c r="O24" s="105">
        <f t="shared" si="2"/>
        <v>38.1</v>
      </c>
      <c r="P24" s="105">
        <f t="shared" si="3"/>
        <v>-12.379999999999999</v>
      </c>
      <c r="Q24" s="40"/>
    </row>
    <row r="25" spans="1:19" ht="15.95" customHeight="1">
      <c r="A25" s="106" t="s">
        <v>164</v>
      </c>
      <c r="B25" s="107">
        <v>20</v>
      </c>
      <c r="C25" s="102">
        <v>1.4</v>
      </c>
      <c r="D25" s="102">
        <v>8.6</v>
      </c>
      <c r="E25" s="102">
        <v>2.5</v>
      </c>
      <c r="F25" s="102">
        <v>2.5</v>
      </c>
      <c r="G25" s="102">
        <v>3.3</v>
      </c>
      <c r="H25" s="102">
        <v>0</v>
      </c>
      <c r="I25" s="102">
        <v>12.7</v>
      </c>
      <c r="J25" s="102">
        <v>1.5</v>
      </c>
      <c r="K25" s="108">
        <v>0</v>
      </c>
      <c r="L25" s="102">
        <v>6</v>
      </c>
      <c r="M25" s="103">
        <f t="shared" si="0"/>
        <v>38.5</v>
      </c>
      <c r="N25" s="104">
        <f t="shared" si="1"/>
        <v>3.85</v>
      </c>
      <c r="O25" s="105">
        <f t="shared" si="2"/>
        <v>19.25</v>
      </c>
      <c r="P25" s="105">
        <f t="shared" si="3"/>
        <v>-16.149999999999999</v>
      </c>
      <c r="Q25" s="40"/>
    </row>
    <row r="26" spans="1:19" ht="15.95" customHeight="1">
      <c r="A26" s="106" t="s">
        <v>165</v>
      </c>
      <c r="B26" s="107">
        <v>35</v>
      </c>
      <c r="C26" s="102">
        <v>18.399999999999999</v>
      </c>
      <c r="D26" s="102">
        <v>5.5</v>
      </c>
      <c r="E26" s="102">
        <v>2.5</v>
      </c>
      <c r="F26" s="102">
        <v>12</v>
      </c>
      <c r="G26" s="102">
        <v>14.6</v>
      </c>
      <c r="H26" s="102">
        <v>10</v>
      </c>
      <c r="I26" s="102">
        <v>6</v>
      </c>
      <c r="J26" s="102">
        <v>19.5</v>
      </c>
      <c r="K26" s="108">
        <v>2.1</v>
      </c>
      <c r="L26" s="102">
        <v>15</v>
      </c>
      <c r="M26" s="103">
        <f t="shared" si="0"/>
        <v>105.6</v>
      </c>
      <c r="N26" s="104">
        <f t="shared" si="1"/>
        <v>10.559999999999999</v>
      </c>
      <c r="O26" s="105">
        <f t="shared" si="2"/>
        <v>30.171428571428564</v>
      </c>
      <c r="P26" s="105">
        <f t="shared" si="3"/>
        <v>-24.44</v>
      </c>
      <c r="Q26" s="40"/>
    </row>
    <row r="27" spans="1:19" ht="15.95" customHeight="1">
      <c r="A27" s="106" t="s">
        <v>166</v>
      </c>
      <c r="B27" s="107">
        <v>18</v>
      </c>
      <c r="C27" s="102">
        <v>5</v>
      </c>
      <c r="D27" s="102">
        <v>5.6</v>
      </c>
      <c r="E27" s="102">
        <v>10.4</v>
      </c>
      <c r="F27" s="102">
        <v>7</v>
      </c>
      <c r="G27" s="102">
        <v>0</v>
      </c>
      <c r="H27" s="102">
        <v>1.6</v>
      </c>
      <c r="I27" s="102">
        <v>7</v>
      </c>
      <c r="J27" s="102">
        <v>0</v>
      </c>
      <c r="K27" s="108">
        <v>16</v>
      </c>
      <c r="L27" s="102">
        <v>1</v>
      </c>
      <c r="M27" s="103">
        <f t="shared" si="0"/>
        <v>53.6</v>
      </c>
      <c r="N27" s="113">
        <f t="shared" si="1"/>
        <v>5.36</v>
      </c>
      <c r="O27" s="105">
        <f t="shared" si="2"/>
        <v>29.777777777777779</v>
      </c>
      <c r="P27" s="105">
        <f t="shared" si="3"/>
        <v>-12.64</v>
      </c>
      <c r="Q27" s="40"/>
    </row>
    <row r="28" spans="1:19" ht="15.95" customHeight="1">
      <c r="A28" s="106" t="s">
        <v>167</v>
      </c>
      <c r="B28" s="107">
        <v>15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8">
        <v>0</v>
      </c>
      <c r="L28" s="102">
        <v>0</v>
      </c>
      <c r="M28" s="103">
        <f t="shared" si="0"/>
        <v>0</v>
      </c>
      <c r="N28" s="104">
        <f t="shared" si="1"/>
        <v>0</v>
      </c>
      <c r="O28" s="105">
        <f t="shared" si="2"/>
        <v>0</v>
      </c>
      <c r="P28" s="105">
        <f t="shared" si="3"/>
        <v>-15</v>
      </c>
      <c r="Q28" s="40"/>
      <c r="S28" s="114"/>
    </row>
    <row r="29" spans="1:19" ht="15.95" customHeight="1">
      <c r="A29" s="115" t="s">
        <v>168</v>
      </c>
      <c r="B29" s="116">
        <v>2</v>
      </c>
      <c r="C29" s="117"/>
      <c r="D29" s="117"/>
      <c r="E29" s="117"/>
      <c r="F29" s="117"/>
      <c r="G29" s="117"/>
      <c r="H29" s="117"/>
      <c r="I29" s="117"/>
      <c r="J29" s="117"/>
      <c r="K29" s="118"/>
      <c r="L29" s="102"/>
      <c r="M29" s="103">
        <f t="shared" si="0"/>
        <v>0</v>
      </c>
      <c r="N29" s="104" t="e">
        <f t="shared" si="1"/>
        <v>#DIV/0!</v>
      </c>
      <c r="O29" s="105" t="e">
        <f t="shared" si="2"/>
        <v>#DIV/0!</v>
      </c>
      <c r="P29" s="105" t="e">
        <f t="shared" si="3"/>
        <v>#DIV/0!</v>
      </c>
      <c r="Q29" s="40"/>
    </row>
    <row r="30" spans="1:19">
      <c r="A30" s="106" t="s">
        <v>169</v>
      </c>
      <c r="B30" s="107">
        <v>1.2</v>
      </c>
      <c r="C30" s="102"/>
      <c r="D30" s="102"/>
      <c r="E30" s="102"/>
      <c r="F30" s="102"/>
      <c r="G30" s="102"/>
      <c r="H30" s="102"/>
      <c r="I30" s="102"/>
      <c r="J30" s="102"/>
      <c r="K30" s="108"/>
      <c r="L30" s="102"/>
      <c r="M30" s="103">
        <f t="shared" si="0"/>
        <v>0</v>
      </c>
      <c r="N30" s="104" t="e">
        <f t="shared" si="1"/>
        <v>#DIV/0!</v>
      </c>
      <c r="O30" s="105" t="e">
        <f t="shared" si="2"/>
        <v>#DIV/0!</v>
      </c>
      <c r="P30" s="105" t="e">
        <f t="shared" si="3"/>
        <v>#DIV/0!</v>
      </c>
      <c r="Q30" s="40"/>
    </row>
    <row r="31" spans="1:19">
      <c r="A31" s="106" t="s">
        <v>170</v>
      </c>
      <c r="B31" s="107">
        <v>2</v>
      </c>
      <c r="C31" s="102"/>
      <c r="D31" s="102"/>
      <c r="E31" s="102"/>
      <c r="F31" s="102"/>
      <c r="G31" s="102"/>
      <c r="H31" s="102"/>
      <c r="I31" s="102"/>
      <c r="J31" s="102"/>
      <c r="K31" s="108"/>
      <c r="L31" s="102"/>
      <c r="M31" s="103">
        <f t="shared" si="0"/>
        <v>0</v>
      </c>
      <c r="N31" s="104" t="e">
        <f t="shared" si="1"/>
        <v>#DIV/0!</v>
      </c>
      <c r="O31" s="105" t="e">
        <f t="shared" si="2"/>
        <v>#DIV/0!</v>
      </c>
      <c r="P31" s="105" t="e">
        <f t="shared" si="3"/>
        <v>#DIV/0!</v>
      </c>
      <c r="Q31" s="40"/>
    </row>
    <row r="32" spans="1:19" ht="15.95" customHeight="1">
      <c r="A32" s="106" t="s">
        <v>171</v>
      </c>
      <c r="B32" s="107">
        <v>35</v>
      </c>
      <c r="C32" s="102">
        <v>17</v>
      </c>
      <c r="D32" s="102">
        <v>13.6</v>
      </c>
      <c r="E32" s="102">
        <v>0</v>
      </c>
      <c r="F32" s="102">
        <v>10.7</v>
      </c>
      <c r="G32" s="102">
        <v>10</v>
      </c>
      <c r="H32" s="102">
        <v>0</v>
      </c>
      <c r="I32" s="102">
        <v>15</v>
      </c>
      <c r="J32" s="102">
        <v>21.6</v>
      </c>
      <c r="K32" s="108">
        <v>20</v>
      </c>
      <c r="L32" s="102">
        <v>0</v>
      </c>
      <c r="M32" s="103">
        <f t="shared" si="0"/>
        <v>107.9</v>
      </c>
      <c r="N32" s="104">
        <f t="shared" si="1"/>
        <v>10.790000000000001</v>
      </c>
      <c r="O32" s="105">
        <f t="shared" si="2"/>
        <v>30.828571428571429</v>
      </c>
      <c r="P32" s="105">
        <f t="shared" si="3"/>
        <v>-24.21</v>
      </c>
      <c r="Q32" s="40"/>
    </row>
    <row r="33" spans="1:19" ht="15.95" customHeight="1">
      <c r="A33" s="106" t="s">
        <v>172</v>
      </c>
      <c r="B33" s="107">
        <v>0.3</v>
      </c>
      <c r="C33" s="102"/>
      <c r="D33" s="102"/>
      <c r="E33" s="102"/>
      <c r="F33" s="102"/>
      <c r="G33" s="102"/>
      <c r="H33" s="102"/>
      <c r="I33" s="102"/>
      <c r="J33" s="102"/>
      <c r="K33" s="108"/>
      <c r="L33" s="102"/>
      <c r="M33" s="103">
        <f t="shared" si="0"/>
        <v>0</v>
      </c>
      <c r="N33" s="104" t="e">
        <f t="shared" si="1"/>
        <v>#DIV/0!</v>
      </c>
      <c r="O33" s="105" t="e">
        <f t="shared" si="2"/>
        <v>#DIV/0!</v>
      </c>
      <c r="P33" s="105" t="e">
        <f t="shared" si="3"/>
        <v>#DIV/0!</v>
      </c>
      <c r="Q33" s="40"/>
    </row>
    <row r="34" spans="1:19">
      <c r="A34" s="106" t="s">
        <v>173</v>
      </c>
      <c r="B34" s="107">
        <v>4</v>
      </c>
      <c r="C34" s="102"/>
      <c r="D34" s="102"/>
      <c r="E34" s="102"/>
      <c r="F34" s="102"/>
      <c r="G34" s="102"/>
      <c r="H34" s="102"/>
      <c r="I34" s="102"/>
      <c r="J34" s="102"/>
      <c r="K34" s="108"/>
      <c r="L34" s="102"/>
      <c r="M34" s="103">
        <f t="shared" si="0"/>
        <v>0</v>
      </c>
      <c r="N34" s="104" t="e">
        <f t="shared" si="1"/>
        <v>#DIV/0!</v>
      </c>
      <c r="O34" s="105" t="e">
        <f t="shared" si="2"/>
        <v>#DIV/0!</v>
      </c>
      <c r="P34" s="105" t="e">
        <f t="shared" si="3"/>
        <v>#DIV/0!</v>
      </c>
      <c r="Q34" s="40"/>
      <c r="S34" s="114"/>
    </row>
    <row r="35" spans="1:19" ht="15.95" customHeight="1">
      <c r="A35" s="106" t="s">
        <v>174</v>
      </c>
      <c r="B35" s="107">
        <v>5</v>
      </c>
      <c r="C35" s="102">
        <v>2</v>
      </c>
      <c r="D35" s="102">
        <v>1.5</v>
      </c>
      <c r="E35" s="102">
        <v>1.5</v>
      </c>
      <c r="F35" s="102">
        <v>1.5</v>
      </c>
      <c r="G35" s="102">
        <v>1.8</v>
      </c>
      <c r="H35" s="102">
        <v>1.5</v>
      </c>
      <c r="I35" s="102">
        <v>1.5</v>
      </c>
      <c r="J35" s="102">
        <v>1.8</v>
      </c>
      <c r="K35" s="108">
        <v>1.5</v>
      </c>
      <c r="L35" s="102">
        <v>1.5</v>
      </c>
      <c r="M35" s="103">
        <f t="shared" si="0"/>
        <v>16.100000000000001</v>
      </c>
      <c r="N35" s="104">
        <f t="shared" si="1"/>
        <v>1.61</v>
      </c>
      <c r="O35" s="105">
        <f t="shared" si="2"/>
        <v>32.200000000000003</v>
      </c>
      <c r="P35" s="105">
        <f t="shared" si="3"/>
        <v>-3.3899999999999997</v>
      </c>
      <c r="Q35" s="40"/>
    </row>
    <row r="36" spans="1:19" ht="15.95" customHeight="1">
      <c r="A36" s="106" t="s">
        <v>175</v>
      </c>
      <c r="B36" s="107">
        <v>0</v>
      </c>
      <c r="C36" s="102"/>
      <c r="D36" s="102"/>
      <c r="E36" s="102"/>
      <c r="F36" s="102"/>
      <c r="G36" s="102"/>
      <c r="H36" s="102"/>
      <c r="I36" s="102"/>
      <c r="J36" s="102"/>
      <c r="K36" s="108"/>
      <c r="L36" s="102"/>
      <c r="M36" s="103">
        <f t="shared" si="0"/>
        <v>0</v>
      </c>
      <c r="N36" s="104" t="e">
        <f t="shared" si="1"/>
        <v>#DIV/0!</v>
      </c>
      <c r="O36" s="105" t="e">
        <f t="shared" si="2"/>
        <v>#DIV/0!</v>
      </c>
      <c r="P36" s="105"/>
      <c r="Q36" s="40"/>
    </row>
    <row r="37" spans="1:19" ht="15.95" customHeight="1">
      <c r="A37" s="106" t="s">
        <v>40</v>
      </c>
      <c r="B37" s="107"/>
      <c r="C37" s="102"/>
      <c r="D37" s="102"/>
      <c r="E37" s="102"/>
      <c r="F37" s="102"/>
      <c r="G37" s="102"/>
      <c r="H37" s="102"/>
      <c r="I37" s="102"/>
      <c r="J37" s="102"/>
      <c r="K37" s="108"/>
      <c r="L37" s="102"/>
      <c r="M37" s="103">
        <f t="shared" si="0"/>
        <v>0</v>
      </c>
      <c r="N37" s="104" t="e">
        <f t="shared" si="1"/>
        <v>#DIV/0!</v>
      </c>
      <c r="O37" s="101"/>
      <c r="P37" s="101"/>
      <c r="Q37" s="40"/>
    </row>
    <row r="38" spans="1:19">
      <c r="A38" s="106" t="s">
        <v>176</v>
      </c>
      <c r="B38" s="107"/>
      <c r="C38" s="102"/>
      <c r="D38" s="102"/>
      <c r="E38" s="102"/>
      <c r="F38" s="102"/>
      <c r="G38" s="102"/>
      <c r="H38" s="102"/>
      <c r="I38" s="102"/>
      <c r="J38" s="102"/>
      <c r="K38" s="108"/>
      <c r="L38" s="102"/>
      <c r="M38" s="103">
        <f t="shared" si="0"/>
        <v>0</v>
      </c>
      <c r="N38" s="104" t="e">
        <f t="shared" si="1"/>
        <v>#DIV/0!</v>
      </c>
      <c r="O38" s="101"/>
      <c r="P38" s="101"/>
      <c r="Q38" s="40"/>
    </row>
    <row r="39" spans="1:19">
      <c r="A39" s="106" t="s">
        <v>177</v>
      </c>
      <c r="B39" s="107"/>
      <c r="C39" s="102"/>
      <c r="D39" s="102"/>
      <c r="E39" s="102"/>
      <c r="F39" s="102"/>
      <c r="G39" s="102"/>
      <c r="H39" s="102"/>
      <c r="I39" s="102"/>
      <c r="J39" s="102"/>
      <c r="K39" s="108"/>
      <c r="L39" s="102"/>
      <c r="M39" s="103"/>
      <c r="N39" s="104" t="e">
        <f t="shared" si="1"/>
        <v>#DIV/0!</v>
      </c>
      <c r="O39" s="119"/>
      <c r="P39" s="119"/>
      <c r="Q39" s="40"/>
    </row>
    <row r="40" spans="1:19">
      <c r="A40" s="106" t="s">
        <v>178</v>
      </c>
      <c r="B40" s="107"/>
      <c r="C40" s="102"/>
      <c r="D40" s="102"/>
      <c r="E40" s="102"/>
      <c r="F40" s="102"/>
      <c r="G40" s="102"/>
      <c r="H40" s="102"/>
      <c r="I40" s="102"/>
      <c r="J40" s="102"/>
      <c r="K40" s="108"/>
      <c r="L40" s="102"/>
      <c r="M40" s="103">
        <f>SUM(C40:L40)</f>
        <v>0</v>
      </c>
      <c r="N40" s="104" t="e">
        <f t="shared" si="1"/>
        <v>#DIV/0!</v>
      </c>
      <c r="O40" s="119"/>
      <c r="P40" s="101"/>
      <c r="Q40" s="40"/>
    </row>
    <row r="41" spans="1:19" ht="21" customHeight="1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</row>
  </sheetData>
  <mergeCells count="4">
    <mergeCell ref="M1:O1"/>
    <mergeCell ref="A3:O3"/>
    <mergeCell ref="A4:O4"/>
    <mergeCell ref="A41:O41"/>
  </mergeCells>
  <pageMargins left="0.75" right="0.75" top="1" bottom="1" header="0.5" footer="0.5"/>
  <pageSetup paperSize="9" scale="10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2024-04-18T08:53:17Z</cp:lastPrinted>
  <dcterms:modified xsi:type="dcterms:W3CDTF">2024-11-06T04:18:43Z</dcterms:modified>
</cp:coreProperties>
</file>